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0"/>
  </bookViews>
  <sheets>
    <sheet name="Лист1" sheetId="1" r:id="rId1"/>
  </sheets>
  <definedNames>
    <definedName name="Z_AAD40362_F69B_45C3_AC4F_0202958B88E5_.wvu.PrintArea" localSheetId="0" hidden="1">'Лист1'!$A$1:$I$9</definedName>
    <definedName name="Z_AAD40362_F69B_45C3_AC4F_0202958B88E5_.wvu.PrintTitles" localSheetId="0" hidden="1">'Лист1'!#REF!</definedName>
    <definedName name="Z_AAD40362_F69B_45C3_AC4F_0202958B88E5_.wvu.Rows" localSheetId="0" hidden="1">'Лист1'!$4:$4,'Лист1'!#REF!,'Лист1'!#REF!,'Лист1'!#REF!,'Лист1'!#REF!</definedName>
    <definedName name="Z_B2101CE6_628A_4128_A429_9629BE2C9BDC_.wvu.PrintArea" localSheetId="0" hidden="1">'Лист1'!$A$1:$I$9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'Лист1'!$A$1:$I$9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'Лист1'!$A$1:$I$9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'Лист1'!$A$1:$I$97</definedName>
  </definedNames>
  <calcPr fullCalcOnLoad="1"/>
</workbook>
</file>

<file path=xl/sharedStrings.xml><?xml version="1.0" encoding="utf-8"?>
<sst xmlns="http://schemas.openxmlformats.org/spreadsheetml/2006/main" count="96" uniqueCount="85">
  <si>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</si>
  <si>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</si>
  <si>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</si>
  <si>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(грн.)</t>
  </si>
  <si>
    <t>Разом видатків на поточний рік</t>
  </si>
  <si>
    <t>Капітальні видатки</t>
  </si>
  <si>
    <r>
      <t>Назва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відповідно до проектно-кошторисної документації; тощо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</si>
  <si>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</si>
  <si>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0921</t>
  </si>
  <si>
    <t>0100000</t>
  </si>
  <si>
    <t>0110000</t>
  </si>
  <si>
    <t>1020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</si>
  <si>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</si>
  <si>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</si>
  <si>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</si>
  <si>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</si>
  <si>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</si>
  <si>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</si>
  <si>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</si>
  <si>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Додаток № 5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</si>
  <si>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</si>
  <si>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</si>
  <si>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</si>
  <si>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до рішення сільської ради "Про сільський бюджет на 2018 рік"</t>
  </si>
  <si>
    <t>Перелік обۥєктів, видатки на які у 2018 році будуть проводитись за рахунок коштів бюджету розвитку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</si>
  <si>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</si>
  <si>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</si>
  <si>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</si>
  <si>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</si>
  <si>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</si>
  <si>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0117440</t>
  </si>
  <si>
    <t>7440</t>
  </si>
  <si>
    <t>0456</t>
  </si>
  <si>
    <t>Утримання та розвиток транспортної інфраструктури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</si>
  <si>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</si>
  <si>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</si>
  <si>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</si>
  <si>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</si>
  <si>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</si>
  <si>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</si>
  <si>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</si>
  <si>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</si>
  <si>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</si>
  <si>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</si>
  <si>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</si>
  <si>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Капітальний ремонт (утеплення) ДНЗ с.Боратин</t>
  </si>
  <si>
    <t>Капітальний ремонт (утеплення) ДНЗ с.Баїв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</si>
  <si>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</si>
  <si>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</si>
  <si>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Капітальний ремонт їдальні ЗОШ с.Боратин </t>
  </si>
  <si>
    <t>Капітальний ремонт харчового блоку ЗОШ с.Промінь</t>
  </si>
  <si>
    <t>Капітальний ремонт ЗОШ с.Мстишин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</si>
  <si>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</si>
  <si>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</si>
  <si>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</si>
  <si>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</si>
  <si>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с.Городище</t>
  </si>
  <si>
    <t>Реконструкція вуличного освітлення вулиць с.Городище-Баїв-Цеперів</t>
  </si>
  <si>
    <t>Реконструкція вуличного освітлення вулиць с.Вербаїв, с.Коршовець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</si>
  <si>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</si>
  <si>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</si>
  <si>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</si>
  <si>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дороги с.Городище -Баїв - Цеперів</t>
  </si>
  <si>
    <t xml:space="preserve"> Капітальний ремонт вул.Лугова, Тополева, Вишнева с.Рованці</t>
  </si>
  <si>
    <t>Капітальний ремонт пішохідної доріжки  вул.Шкільна с.Голошів - с.Новостав</t>
  </si>
  <si>
    <t>0117322</t>
  </si>
  <si>
    <t>7322</t>
  </si>
  <si>
    <t>Капітальний ремон ФАПу с.Мстишин</t>
  </si>
  <si>
    <t>Капітальний ремон ФАПу с.Промінь</t>
  </si>
  <si>
    <t>Капітальний ремон ФАПу с.Коршовець</t>
  </si>
  <si>
    <t>Реконструкція приміщення ФАПу під амбулаторію с.Баїв</t>
  </si>
  <si>
    <t>Виготовлення експертизи на проведення капітального ремонту  с.Городище</t>
  </si>
  <si>
    <t>0116013</t>
  </si>
  <si>
    <t>6013</t>
  </si>
  <si>
    <t>Забезпечення діяльності водопровідно-каналізаційного господарства</t>
  </si>
  <si>
    <t>Проведення експертизи та проектно - кошторисної документації капітального ремонту водогону</t>
  </si>
  <si>
    <t>Капітальний ремонт вул Середня Набережна с Боратин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</si>
  <si>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</si>
  <si>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</si>
  <si>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</si>
  <si>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</si>
  <si>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</si>
  <si>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Капітальний ремонт вул Садова с Голишів</t>
  </si>
  <si>
    <t>Капітальний ремонт вул Перемоги с Боратин</t>
  </si>
  <si>
    <t xml:space="preserve">Капітальний ремонт вулиць с.Промінь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</si>
</sst>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7" fillId="0" borderId="12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12" fillId="0" borderId="0" xfId="53" applyNumberFormat="1" applyFont="1" applyFill="1" applyBorder="1" applyAlignment="1" applyProtection="1">
      <alignment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 quotePrefix="1">
      <alignment horizontal="center" vertical="center" wrapText="1"/>
    </xf>
    <xf numFmtId="2" fontId="9" fillId="0" borderId="10" xfId="0" applyNumberFormat="1" applyFont="1" applyFill="1" applyBorder="1" applyAlignment="1" quotePrefix="1">
      <alignment horizontal="center" vertical="center" wrapText="1"/>
    </xf>
    <xf numFmtId="2" fontId="9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2" fontId="9" fillId="0" borderId="14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zoomScale="75" zoomScaleNormal="75" zoomScaleSheetLayoutView="75" zoomScalePageLayoutView="0" workbookViewId="0" topLeftCell="A1">
      <selection activeCell="A8" sqref="A8:I8"/>
    </sheetView>
  </sheetViews>
  <sheetFormatPr defaultColWidth="9.00390625" defaultRowHeight="12.75"/>
  <cols>
    <col min="1" max="1" width="25.875" style="0" customWidth="1"/>
    <col min="2" max="2" width="20.625" style="0" customWidth="1"/>
    <col min="3" max="3" width="18.375" style="0" customWidth="1"/>
    <col min="4" max="4" width="67.75390625" style="0" customWidth="1"/>
    <col min="5" max="5" width="77.75390625" style="0" customWidth="1"/>
    <col min="6" max="6" width="22.75390625" style="0" customWidth="1"/>
    <col min="7" max="7" width="19.375" style="0" customWidth="1"/>
    <col min="8" max="8" width="21.25390625" style="0" customWidth="1"/>
    <col min="9" max="9" width="23.875" style="0" customWidth="1"/>
    <col min="10" max="10" width="16.125" style="0" customWidth="1"/>
    <col min="11" max="11" width="16.625" style="0" customWidth="1"/>
    <col min="12" max="12" width="17.625" style="0" bestFit="1" customWidth="1"/>
  </cols>
  <sheetData>
    <row r="2" spans="7:9" ht="19.5" customHeight="1">
      <c r="G2" s="23"/>
      <c r="H2" s="23" t="s">
        <v>19</v>
      </c>
      <c r="I2" s="23"/>
    </row>
    <row r="3" spans="7:9" ht="29.25" customHeight="1">
      <c r="G3" s="21"/>
      <c r="H3" s="44" t="s">
        <v>20</v>
      </c>
      <c r="I3" s="44"/>
    </row>
    <row r="4" spans="7:9" ht="24" customHeight="1">
      <c r="G4" s="22"/>
      <c r="H4" s="45" t="s">
        <v>21</v>
      </c>
      <c r="I4" s="45"/>
    </row>
    <row r="5" spans="7:9" ht="25.5" customHeight="1">
      <c r="G5" s="22"/>
      <c r="H5" s="45" t="s">
        <v>22</v>
      </c>
      <c r="I5" s="45"/>
    </row>
    <row r="6" spans="1:9" ht="27.75" customHeight="1">
      <c r="A6" s="39" t="s">
        <v>18</v>
      </c>
      <c r="B6" s="39"/>
      <c r="C6" s="39"/>
      <c r="D6" s="39"/>
      <c r="E6" s="39"/>
      <c r="F6" s="39"/>
      <c r="G6" s="39"/>
      <c r="H6" s="39"/>
      <c r="I6" s="39"/>
    </row>
    <row r="7" spans="1:9" ht="33" customHeight="1">
      <c r="A7" s="42" t="s">
        <v>23</v>
      </c>
      <c r="B7" s="42"/>
      <c r="C7" s="42"/>
      <c r="D7" s="42"/>
      <c r="E7" s="42"/>
      <c r="F7" s="42"/>
      <c r="G7" s="42"/>
      <c r="H7" s="42"/>
      <c r="I7" s="42"/>
    </row>
    <row r="8" spans="1:9" ht="39" customHeight="1">
      <c r="A8" s="43" t="s">
        <v>24</v>
      </c>
      <c r="B8" s="43"/>
      <c r="C8" s="43"/>
      <c r="D8" s="43"/>
      <c r="E8" s="43"/>
      <c r="F8" s="43"/>
      <c r="G8" s="43"/>
      <c r="H8" s="43"/>
      <c r="I8" s="43"/>
    </row>
    <row r="9" spans="4:9" ht="20.25" customHeight="1">
      <c r="D9" s="1"/>
      <c r="E9" s="1"/>
      <c r="F9" s="1"/>
      <c r="G9" s="1"/>
      <c r="H9" s="1"/>
      <c r="I9" s="2" t="s">
        <v>3</v>
      </c>
    </row>
    <row r="10" spans="1:9" ht="105.75" customHeight="1">
      <c r="A10" s="14" t="s">
        <v>12</v>
      </c>
      <c r="B10" s="14" t="s">
        <v>13</v>
      </c>
      <c r="C10" s="14" t="s">
        <v>14</v>
      </c>
      <c r="D10" s="7" t="s">
        <v>7</v>
      </c>
      <c r="E10" s="12" t="s">
        <v>6</v>
      </c>
      <c r="F10" s="13" t="s">
        <v>0</v>
      </c>
      <c r="G10" s="13" t="s">
        <v>1</v>
      </c>
      <c r="H10" s="13" t="s">
        <v>2</v>
      </c>
      <c r="I10" s="12" t="s">
        <v>4</v>
      </c>
    </row>
    <row r="11" spans="1:9" ht="30" customHeight="1">
      <c r="A11" s="15" t="s">
        <v>9</v>
      </c>
      <c r="B11" s="5"/>
      <c r="C11" s="5"/>
      <c r="D11" s="40" t="s">
        <v>25</v>
      </c>
      <c r="E11" s="41"/>
      <c r="F11" s="8">
        <f>F12</f>
        <v>25692443</v>
      </c>
      <c r="G11" s="8"/>
      <c r="H11" s="8">
        <f>H12</f>
        <v>25692443</v>
      </c>
      <c r="I11" s="8">
        <f>I12</f>
        <v>25692443</v>
      </c>
    </row>
    <row r="12" spans="1:9" ht="26.25" customHeight="1">
      <c r="A12" s="15" t="s">
        <v>10</v>
      </c>
      <c r="B12" s="5"/>
      <c r="C12" s="5"/>
      <c r="D12" s="40" t="s">
        <v>25</v>
      </c>
      <c r="E12" s="41"/>
      <c r="F12" s="8">
        <f>F13+F15+F20+F27+F33+F36+F43+F49+F51+F62</f>
        <v>25692443</v>
      </c>
      <c r="G12" s="8"/>
      <c r="H12" s="8">
        <f>H13+H15+H20+H27+H33+H36+H43+H49+H51+H62</f>
        <v>25692443</v>
      </c>
      <c r="I12" s="8">
        <f>I13+I15+I20+I27+I33+I36+I43+I49+I51+I62</f>
        <v>25692443</v>
      </c>
    </row>
    <row r="13" spans="1:9" ht="81.75" customHeight="1">
      <c r="A13" s="16" t="s">
        <v>38</v>
      </c>
      <c r="B13" s="16" t="s">
        <v>39</v>
      </c>
      <c r="C13" s="24" t="s">
        <v>40</v>
      </c>
      <c r="D13" s="18" t="s">
        <v>37</v>
      </c>
      <c r="E13" s="31"/>
      <c r="F13" s="8">
        <f>F14</f>
        <v>246000</v>
      </c>
      <c r="G13" s="8"/>
      <c r="H13" s="8">
        <f>H14</f>
        <v>246000</v>
      </c>
      <c r="I13" s="8">
        <f>I14</f>
        <v>246000</v>
      </c>
    </row>
    <row r="14" spans="1:9" ht="28.5" customHeight="1">
      <c r="A14" s="5"/>
      <c r="B14" s="5"/>
      <c r="C14" s="5"/>
      <c r="D14" s="19"/>
      <c r="E14" s="19" t="s">
        <v>5</v>
      </c>
      <c r="F14" s="11">
        <f>150000+38000+8000+50000</f>
        <v>246000</v>
      </c>
      <c r="G14" s="8"/>
      <c r="H14" s="11">
        <f>150000+38000+8000+50000</f>
        <v>246000</v>
      </c>
      <c r="I14" s="11">
        <f>150000+38000+8000+50000</f>
        <v>246000</v>
      </c>
    </row>
    <row r="15" spans="1:9" ht="28.5" customHeight="1">
      <c r="A15" s="16" t="s">
        <v>41</v>
      </c>
      <c r="B15" s="16" t="s">
        <v>42</v>
      </c>
      <c r="C15" s="24" t="s">
        <v>43</v>
      </c>
      <c r="D15" s="18" t="s">
        <v>44</v>
      </c>
      <c r="E15" s="20"/>
      <c r="F15" s="8">
        <f>SUM(F16:F19)</f>
        <v>1220000</v>
      </c>
      <c r="G15" s="8"/>
      <c r="H15" s="8">
        <f>SUM(H16:H19)</f>
        <v>1220000</v>
      </c>
      <c r="I15" s="8">
        <f>SUM(I16:I19)</f>
        <v>1220000</v>
      </c>
    </row>
    <row r="16" spans="1:9" ht="28.5" customHeight="1">
      <c r="A16" s="5"/>
      <c r="B16" s="5"/>
      <c r="C16" s="5"/>
      <c r="D16" s="19"/>
      <c r="E16" s="19" t="s">
        <v>5</v>
      </c>
      <c r="F16" s="11"/>
      <c r="G16" s="8"/>
      <c r="H16" s="11"/>
      <c r="I16" s="11"/>
    </row>
    <row r="17" spans="1:9" ht="28.5" customHeight="1">
      <c r="A17" s="5"/>
      <c r="B17" s="5"/>
      <c r="C17" s="5"/>
      <c r="D17" s="19"/>
      <c r="E17" s="19" t="s">
        <v>45</v>
      </c>
      <c r="F17" s="11">
        <f>1200000</f>
        <v>1200000</v>
      </c>
      <c r="G17" s="8"/>
      <c r="H17" s="11">
        <f>1200000</f>
        <v>1200000</v>
      </c>
      <c r="I17" s="11">
        <f>1200000</f>
        <v>1200000</v>
      </c>
    </row>
    <row r="18" spans="1:9" ht="28.5" customHeight="1">
      <c r="A18" s="5"/>
      <c r="B18" s="5"/>
      <c r="C18" s="5"/>
      <c r="D18" s="19"/>
      <c r="E18" s="20" t="s">
        <v>46</v>
      </c>
      <c r="F18" s="11">
        <f>20000</f>
        <v>20000</v>
      </c>
      <c r="G18" s="8"/>
      <c r="H18" s="11">
        <f>20000</f>
        <v>20000</v>
      </c>
      <c r="I18" s="11">
        <f>20000</f>
        <v>20000</v>
      </c>
    </row>
    <row r="19" spans="1:9" ht="28.5" customHeight="1">
      <c r="A19" s="5"/>
      <c r="B19" s="5"/>
      <c r="C19" s="5"/>
      <c r="D19" s="19"/>
      <c r="E19" s="20"/>
      <c r="F19" s="11"/>
      <c r="G19" s="8"/>
      <c r="H19" s="11"/>
      <c r="I19" s="11"/>
    </row>
    <row r="20" spans="1:9" ht="96" customHeight="1">
      <c r="A20" s="16" t="s">
        <v>47</v>
      </c>
      <c r="B20" s="16" t="s">
        <v>11</v>
      </c>
      <c r="C20" s="24" t="s">
        <v>8</v>
      </c>
      <c r="D20" s="18" t="s">
        <v>48</v>
      </c>
      <c r="E20" s="18"/>
      <c r="F20" s="8">
        <f>SUM(F21:F26)-F22</f>
        <v>2981503</v>
      </c>
      <c r="G20" s="8"/>
      <c r="H20" s="8">
        <f>SUM(H21:H26)-H22</f>
        <v>2981503</v>
      </c>
      <c r="I20" s="8">
        <f>SUM(I21:I26)-I22</f>
        <v>2981503</v>
      </c>
    </row>
    <row r="21" spans="1:9" ht="28.5" customHeight="1">
      <c r="A21" s="5"/>
      <c r="B21" s="5"/>
      <c r="C21" s="5"/>
      <c r="D21" s="19"/>
      <c r="E21" s="19" t="s">
        <v>5</v>
      </c>
      <c r="F21" s="11">
        <f>51503+30000</f>
        <v>81503</v>
      </c>
      <c r="G21" s="8"/>
      <c r="H21" s="11">
        <f>51503+30000</f>
        <v>81503</v>
      </c>
      <c r="I21" s="11">
        <f>51503+30000</f>
        <v>81503</v>
      </c>
    </row>
    <row r="22" spans="1:9" ht="39.75" customHeight="1">
      <c r="A22" s="5"/>
      <c r="B22" s="5"/>
      <c r="C22" s="5"/>
      <c r="D22" s="19"/>
      <c r="E22" s="35" t="s">
        <v>77</v>
      </c>
      <c r="F22" s="11">
        <f>51503</f>
        <v>51503</v>
      </c>
      <c r="G22" s="8"/>
      <c r="H22" s="11">
        <f>51503</f>
        <v>51503</v>
      </c>
      <c r="I22" s="11">
        <f>51503</f>
        <v>51503</v>
      </c>
    </row>
    <row r="23" spans="1:9" ht="28.5" customHeight="1">
      <c r="A23" s="5"/>
      <c r="B23" s="5"/>
      <c r="C23" s="5"/>
      <c r="D23" s="19"/>
      <c r="E23" s="4" t="s">
        <v>49</v>
      </c>
      <c r="F23" s="11">
        <f>1200000</f>
        <v>1200000</v>
      </c>
      <c r="G23" s="8"/>
      <c r="H23" s="11">
        <f>1200000</f>
        <v>1200000</v>
      </c>
      <c r="I23" s="11">
        <f>1200000</f>
        <v>1200000</v>
      </c>
    </row>
    <row r="24" spans="1:9" ht="28.5" customHeight="1">
      <c r="A24" s="5"/>
      <c r="B24" s="5"/>
      <c r="C24" s="5"/>
      <c r="D24" s="19"/>
      <c r="E24" s="30" t="s">
        <v>51</v>
      </c>
      <c r="F24" s="11">
        <f>1200000</f>
        <v>1200000</v>
      </c>
      <c r="G24" s="8"/>
      <c r="H24" s="11">
        <f>1200000</f>
        <v>1200000</v>
      </c>
      <c r="I24" s="11">
        <f>1200000</f>
        <v>1200000</v>
      </c>
    </row>
    <row r="25" spans="1:9" ht="28.5" customHeight="1">
      <c r="A25" s="5"/>
      <c r="B25" s="5"/>
      <c r="C25" s="5"/>
      <c r="D25" s="19"/>
      <c r="E25" s="30" t="s">
        <v>50</v>
      </c>
      <c r="F25" s="11">
        <f>500000</f>
        <v>500000</v>
      </c>
      <c r="G25" s="8"/>
      <c r="H25" s="11">
        <f>500000</f>
        <v>500000</v>
      </c>
      <c r="I25" s="11">
        <f>500000</f>
        <v>500000</v>
      </c>
    </row>
    <row r="26" spans="1:9" ht="28.5" customHeight="1">
      <c r="A26" s="5"/>
      <c r="B26" s="5"/>
      <c r="C26" s="5"/>
      <c r="D26" s="19"/>
      <c r="E26" s="20"/>
      <c r="F26" s="11"/>
      <c r="G26" s="8"/>
      <c r="H26" s="11"/>
      <c r="I26" s="11"/>
    </row>
    <row r="27" spans="1:9" ht="61.5" customHeight="1">
      <c r="A27" s="16" t="s">
        <v>52</v>
      </c>
      <c r="B27" s="16" t="s">
        <v>53</v>
      </c>
      <c r="C27" s="24" t="s">
        <v>54</v>
      </c>
      <c r="D27" s="18" t="s">
        <v>55</v>
      </c>
      <c r="E27" s="18"/>
      <c r="F27" s="8">
        <f>SUM(F28:F32)</f>
        <v>502000</v>
      </c>
      <c r="G27" s="8"/>
      <c r="H27" s="8">
        <f>SUM(H28:H32)</f>
        <v>502000</v>
      </c>
      <c r="I27" s="8">
        <f>SUM(I28:I32)</f>
        <v>502000</v>
      </c>
    </row>
    <row r="28" spans="1:9" ht="28.5" customHeight="1">
      <c r="A28" s="27"/>
      <c r="B28" s="27"/>
      <c r="C28" s="28"/>
      <c r="D28" s="19"/>
      <c r="E28" s="19" t="s">
        <v>5</v>
      </c>
      <c r="F28" s="11"/>
      <c r="G28" s="8"/>
      <c r="H28" s="11"/>
      <c r="I28" s="11"/>
    </row>
    <row r="29" spans="1:9" ht="41.25" customHeight="1">
      <c r="A29" s="27"/>
      <c r="B29" s="27"/>
      <c r="C29" s="28"/>
      <c r="D29" s="29"/>
      <c r="E29" s="20" t="s">
        <v>71</v>
      </c>
      <c r="F29" s="11">
        <f>2000</f>
        <v>2000</v>
      </c>
      <c r="G29" s="8"/>
      <c r="H29" s="11">
        <f>2000</f>
        <v>2000</v>
      </c>
      <c r="I29" s="11">
        <f>2000</f>
        <v>2000</v>
      </c>
    </row>
    <row r="30" spans="1:9" ht="28.5" customHeight="1">
      <c r="A30" s="27"/>
      <c r="B30" s="27"/>
      <c r="C30" s="28"/>
      <c r="D30" s="29"/>
      <c r="E30" s="20" t="s">
        <v>56</v>
      </c>
      <c r="F30" s="11">
        <f>500000</f>
        <v>500000</v>
      </c>
      <c r="G30" s="8"/>
      <c r="H30" s="11">
        <f>500000</f>
        <v>500000</v>
      </c>
      <c r="I30" s="11">
        <f>500000</f>
        <v>500000</v>
      </c>
    </row>
    <row r="31" spans="1:9" ht="28.5" customHeight="1">
      <c r="A31" s="27"/>
      <c r="B31" s="27"/>
      <c r="C31" s="28"/>
      <c r="D31" s="29"/>
      <c r="E31" s="20"/>
      <c r="F31" s="11"/>
      <c r="G31" s="8"/>
      <c r="H31" s="11"/>
      <c r="I31" s="11"/>
    </row>
    <row r="32" spans="1:9" ht="28.5" customHeight="1">
      <c r="A32" s="27"/>
      <c r="B32" s="27"/>
      <c r="C32" s="28"/>
      <c r="D32" s="29"/>
      <c r="E32" s="20"/>
      <c r="F32" s="11"/>
      <c r="G32" s="8"/>
      <c r="H32" s="11"/>
      <c r="I32" s="11"/>
    </row>
    <row r="33" spans="1:9" ht="42.75" customHeight="1">
      <c r="A33" s="16" t="s">
        <v>72</v>
      </c>
      <c r="B33" s="16" t="s">
        <v>73</v>
      </c>
      <c r="C33" s="24" t="s">
        <v>28</v>
      </c>
      <c r="D33" s="18" t="s">
        <v>74</v>
      </c>
      <c r="E33" s="33"/>
      <c r="F33" s="8">
        <f>F34</f>
        <v>6000</v>
      </c>
      <c r="G33" s="8"/>
      <c r="H33" s="8">
        <f>H34</f>
        <v>6000</v>
      </c>
      <c r="I33" s="8">
        <f>I34</f>
        <v>6000</v>
      </c>
    </row>
    <row r="34" spans="1:9" ht="38.25" customHeight="1">
      <c r="A34" s="27"/>
      <c r="B34" s="27"/>
      <c r="C34" s="28"/>
      <c r="D34" s="34"/>
      <c r="E34" s="33" t="s">
        <v>75</v>
      </c>
      <c r="F34" s="11">
        <f>6000</f>
        <v>6000</v>
      </c>
      <c r="G34" s="8"/>
      <c r="H34" s="11">
        <f>6000</f>
        <v>6000</v>
      </c>
      <c r="I34" s="11">
        <f>6000</f>
        <v>6000</v>
      </c>
    </row>
    <row r="35" spans="1:9" ht="28.5" customHeight="1">
      <c r="A35" s="27"/>
      <c r="B35" s="27"/>
      <c r="C35" s="28"/>
      <c r="D35" s="34"/>
      <c r="E35" s="33"/>
      <c r="F35" s="11"/>
      <c r="G35" s="8"/>
      <c r="H35" s="11"/>
      <c r="I35" s="11"/>
    </row>
    <row r="36" spans="1:9" ht="28.5" customHeight="1">
      <c r="A36" s="16" t="s">
        <v>26</v>
      </c>
      <c r="B36" s="16" t="s">
        <v>27</v>
      </c>
      <c r="C36" s="24" t="s">
        <v>28</v>
      </c>
      <c r="D36" s="18" t="s">
        <v>29</v>
      </c>
      <c r="E36" s="18"/>
      <c r="F36" s="8">
        <f>SUM(F37:F42)</f>
        <v>12065940</v>
      </c>
      <c r="G36" s="8"/>
      <c r="H36" s="8">
        <f>SUM(H37:H42)</f>
        <v>12065940</v>
      </c>
      <c r="I36" s="8">
        <f>SUM(I37:I42)</f>
        <v>12065940</v>
      </c>
    </row>
    <row r="37" spans="1:10" ht="28.5" customHeight="1">
      <c r="A37" s="16"/>
      <c r="B37" s="16"/>
      <c r="C37" s="24"/>
      <c r="D37" s="19"/>
      <c r="E37" s="19" t="s">
        <v>5</v>
      </c>
      <c r="F37" s="11">
        <f>10849940+1000000-38000-10000-6000+170000+100000-800000-800000</f>
        <v>10465940</v>
      </c>
      <c r="G37" s="8"/>
      <c r="H37" s="11">
        <f>10849940+1000000-38000-10000-6000+170000+100000-800000-800000</f>
        <v>10465940</v>
      </c>
      <c r="I37" s="11">
        <f>10849940+1000000-38000-10000-6000+170000+100000-800000-800000</f>
        <v>10465940</v>
      </c>
      <c r="J37" s="9">
        <f>I37-500000-170000-100000</f>
        <v>9695940</v>
      </c>
    </row>
    <row r="38" spans="1:9" ht="37.5" customHeight="1">
      <c r="A38" s="16"/>
      <c r="B38" s="16"/>
      <c r="C38" s="24"/>
      <c r="D38" s="25"/>
      <c r="E38" s="20" t="s">
        <v>57</v>
      </c>
      <c r="F38" s="11">
        <f>800000</f>
        <v>800000</v>
      </c>
      <c r="G38" s="8"/>
      <c r="H38" s="11">
        <f>800000</f>
        <v>800000</v>
      </c>
      <c r="I38" s="11">
        <f>800000</f>
        <v>800000</v>
      </c>
    </row>
    <row r="39" spans="1:9" ht="37.5" customHeight="1">
      <c r="A39" s="16"/>
      <c r="B39" s="16"/>
      <c r="C39" s="24"/>
      <c r="D39" s="25"/>
      <c r="E39" s="20" t="s">
        <v>58</v>
      </c>
      <c r="F39" s="11">
        <f>800000</f>
        <v>800000</v>
      </c>
      <c r="G39" s="8"/>
      <c r="H39" s="11">
        <f>800000</f>
        <v>800000</v>
      </c>
      <c r="I39" s="11">
        <f>800000</f>
        <v>800000</v>
      </c>
    </row>
    <row r="40" spans="1:9" ht="28.5" customHeight="1" hidden="1">
      <c r="A40" s="16"/>
      <c r="B40" s="16"/>
      <c r="C40" s="24"/>
      <c r="D40" s="25"/>
      <c r="E40" s="20"/>
      <c r="F40" s="11"/>
      <c r="G40" s="8"/>
      <c r="H40" s="11"/>
      <c r="I40" s="11"/>
    </row>
    <row r="41" spans="1:9" ht="28.5" customHeight="1" hidden="1">
      <c r="A41" s="16"/>
      <c r="B41" s="16"/>
      <c r="C41" s="24"/>
      <c r="D41" s="25"/>
      <c r="E41" s="20"/>
      <c r="F41" s="11"/>
      <c r="G41" s="8"/>
      <c r="H41" s="11"/>
      <c r="I41" s="11"/>
    </row>
    <row r="42" spans="1:9" ht="28.5" customHeight="1" hidden="1">
      <c r="A42" s="16"/>
      <c r="B42" s="16"/>
      <c r="C42" s="24"/>
      <c r="D42" s="25"/>
      <c r="E42" s="20"/>
      <c r="F42" s="11"/>
      <c r="G42" s="8"/>
      <c r="H42" s="11"/>
      <c r="I42" s="11"/>
    </row>
    <row r="43" spans="1:9" ht="28.5" customHeight="1">
      <c r="A43" s="16" t="s">
        <v>65</v>
      </c>
      <c r="B43" s="16" t="s">
        <v>66</v>
      </c>
      <c r="C43" s="24" t="s">
        <v>78</v>
      </c>
      <c r="D43" s="18" t="s">
        <v>79</v>
      </c>
      <c r="E43" s="33"/>
      <c r="F43" s="8">
        <f>SUM(F44:F48)</f>
        <v>1500000</v>
      </c>
      <c r="G43" s="8"/>
      <c r="H43" s="8">
        <f>SUM(H44:H48)</f>
        <v>1500000</v>
      </c>
      <c r="I43" s="8">
        <f>SUM(I44:I48)</f>
        <v>1500000</v>
      </c>
    </row>
    <row r="44" spans="1:9" ht="28.5" customHeight="1">
      <c r="A44" s="16"/>
      <c r="B44" s="16"/>
      <c r="C44" s="24"/>
      <c r="D44" s="32"/>
      <c r="E44" s="19" t="s">
        <v>5</v>
      </c>
      <c r="F44" s="11"/>
      <c r="G44" s="8"/>
      <c r="H44" s="11"/>
      <c r="I44" s="11"/>
    </row>
    <row r="45" spans="1:9" ht="28.5" customHeight="1">
      <c r="A45" s="16"/>
      <c r="B45" s="16"/>
      <c r="C45" s="24"/>
      <c r="D45" s="32"/>
      <c r="E45" s="10" t="s">
        <v>67</v>
      </c>
      <c r="F45" s="11">
        <f>500000</f>
        <v>500000</v>
      </c>
      <c r="G45" s="8"/>
      <c r="H45" s="11">
        <f>500000</f>
        <v>500000</v>
      </c>
      <c r="I45" s="11">
        <f>500000</f>
        <v>500000</v>
      </c>
    </row>
    <row r="46" spans="1:9" ht="28.5" customHeight="1">
      <c r="A46" s="16"/>
      <c r="B46" s="16"/>
      <c r="C46" s="24"/>
      <c r="D46" s="32"/>
      <c r="E46" s="10" t="s">
        <v>68</v>
      </c>
      <c r="F46" s="11">
        <f>500000+500000</f>
        <v>1000000</v>
      </c>
      <c r="G46" s="8"/>
      <c r="H46" s="11">
        <f>500000+500000</f>
        <v>1000000</v>
      </c>
      <c r="I46" s="11">
        <f>500000+500000</f>
        <v>1000000</v>
      </c>
    </row>
    <row r="47" spans="1:9" ht="28.5" customHeight="1" hidden="1">
      <c r="A47" s="16"/>
      <c r="B47" s="16"/>
      <c r="C47" s="24"/>
      <c r="D47" s="32"/>
      <c r="E47" s="10" t="s">
        <v>69</v>
      </c>
      <c r="F47" s="11"/>
      <c r="G47" s="8"/>
      <c r="H47" s="11"/>
      <c r="I47" s="11"/>
    </row>
    <row r="48" spans="1:9" ht="28.5" customHeight="1" hidden="1">
      <c r="A48" s="16"/>
      <c r="B48" s="16"/>
      <c r="C48" s="24"/>
      <c r="D48" s="32"/>
      <c r="E48" s="10" t="s">
        <v>70</v>
      </c>
      <c r="F48" s="11"/>
      <c r="G48" s="8"/>
      <c r="H48" s="11"/>
      <c r="I48" s="11"/>
    </row>
    <row r="49" spans="1:9" ht="33.75" customHeight="1">
      <c r="A49" s="16" t="s">
        <v>30</v>
      </c>
      <c r="B49" s="16" t="s">
        <v>31</v>
      </c>
      <c r="C49" s="24" t="s">
        <v>32</v>
      </c>
      <c r="D49" s="18" t="s">
        <v>33</v>
      </c>
      <c r="E49" s="18"/>
      <c r="F49" s="8">
        <f>F50</f>
        <v>0</v>
      </c>
      <c r="G49" s="8"/>
      <c r="H49" s="8">
        <f>H50</f>
        <v>0</v>
      </c>
      <c r="I49" s="8">
        <f>I50</f>
        <v>0</v>
      </c>
    </row>
    <row r="50" spans="1:9" ht="38.25" customHeight="1">
      <c r="A50" s="16"/>
      <c r="B50" s="16"/>
      <c r="C50" s="24"/>
      <c r="D50" s="19"/>
      <c r="E50" s="19" t="s">
        <v>5</v>
      </c>
      <c r="F50" s="11">
        <f>6000000-6000000</f>
        <v>0</v>
      </c>
      <c r="G50" s="8"/>
      <c r="H50" s="11">
        <f>6000000-6000000</f>
        <v>0</v>
      </c>
      <c r="I50" s="11">
        <f>6000000-6000000</f>
        <v>0</v>
      </c>
    </row>
    <row r="51" spans="1:9" ht="58.5" customHeight="1">
      <c r="A51" s="16" t="s">
        <v>59</v>
      </c>
      <c r="B51" s="16" t="s">
        <v>60</v>
      </c>
      <c r="C51" s="24" t="s">
        <v>32</v>
      </c>
      <c r="D51" s="18" t="s">
        <v>61</v>
      </c>
      <c r="E51" s="18"/>
      <c r="F51" s="8">
        <f>SUM(F52:F61)</f>
        <v>7171000</v>
      </c>
      <c r="G51" s="8"/>
      <c r="H51" s="8">
        <f>SUM(H52:H61)</f>
        <v>7171000</v>
      </c>
      <c r="I51" s="8">
        <f>SUM(I52:I61)</f>
        <v>7171000</v>
      </c>
    </row>
    <row r="52" spans="1:9" ht="27.75" customHeight="1">
      <c r="A52" s="16"/>
      <c r="B52" s="16"/>
      <c r="C52" s="24"/>
      <c r="D52" s="25"/>
      <c r="E52" s="19" t="s">
        <v>5</v>
      </c>
      <c r="F52" s="11"/>
      <c r="G52" s="11"/>
      <c r="H52" s="11"/>
      <c r="I52" s="11"/>
    </row>
    <row r="53" spans="1:9" ht="24.75" customHeight="1">
      <c r="A53" s="16"/>
      <c r="B53" s="16"/>
      <c r="C53" s="24"/>
      <c r="D53" s="25"/>
      <c r="E53" s="4" t="s">
        <v>62</v>
      </c>
      <c r="F53" s="11">
        <f>1800000</f>
        <v>1800000</v>
      </c>
      <c r="G53" s="11"/>
      <c r="H53" s="11">
        <f>1800000</f>
        <v>1800000</v>
      </c>
      <c r="I53" s="11">
        <f>1800000</f>
        <v>1800000</v>
      </c>
    </row>
    <row r="54" spans="1:9" ht="24.75" customHeight="1">
      <c r="A54" s="16"/>
      <c r="B54" s="16"/>
      <c r="C54" s="24"/>
      <c r="D54" s="25"/>
      <c r="E54" s="4" t="s">
        <v>63</v>
      </c>
      <c r="F54" s="11">
        <f>1000000</f>
        <v>1000000</v>
      </c>
      <c r="G54" s="11"/>
      <c r="H54" s="11">
        <f>1000000</f>
        <v>1000000</v>
      </c>
      <c r="I54" s="11">
        <f>1000000</f>
        <v>1000000</v>
      </c>
    </row>
    <row r="55" spans="1:9" ht="36" customHeight="1" hidden="1">
      <c r="A55" s="16"/>
      <c r="B55" s="16"/>
      <c r="C55" s="24"/>
      <c r="D55" s="25"/>
      <c r="E55" s="17" t="s">
        <v>64</v>
      </c>
      <c r="F55" s="11"/>
      <c r="G55" s="11"/>
      <c r="H55" s="11"/>
      <c r="I55" s="11"/>
    </row>
    <row r="56" spans="1:9" ht="30" customHeight="1">
      <c r="A56" s="16"/>
      <c r="B56" s="16"/>
      <c r="C56" s="24"/>
      <c r="D56" s="25"/>
      <c r="E56" s="17" t="s">
        <v>76</v>
      </c>
      <c r="F56" s="11">
        <f>370855</f>
        <v>370855</v>
      </c>
      <c r="G56" s="11"/>
      <c r="H56" s="11">
        <f>370855</f>
        <v>370855</v>
      </c>
      <c r="I56" s="11">
        <f>370855</f>
        <v>370855</v>
      </c>
    </row>
    <row r="57" spans="1:9" ht="30" customHeight="1">
      <c r="A57" s="16"/>
      <c r="B57" s="16"/>
      <c r="C57" s="24"/>
      <c r="D57" s="25"/>
      <c r="E57" s="17" t="s">
        <v>82</v>
      </c>
      <c r="F57" s="11">
        <f>1000000</f>
        <v>1000000</v>
      </c>
      <c r="G57" s="11"/>
      <c r="H57" s="11">
        <f>1000000</f>
        <v>1000000</v>
      </c>
      <c r="I57" s="11">
        <f>1000000</f>
        <v>1000000</v>
      </c>
    </row>
    <row r="58" spans="1:9" ht="30" customHeight="1">
      <c r="A58" s="16"/>
      <c r="B58" s="16"/>
      <c r="C58" s="24"/>
      <c r="D58" s="25"/>
      <c r="E58" s="17" t="s">
        <v>83</v>
      </c>
      <c r="F58" s="11">
        <v>1000000</v>
      </c>
      <c r="G58" s="11"/>
      <c r="H58" s="11">
        <v>1000000</v>
      </c>
      <c r="I58" s="11">
        <v>1000000</v>
      </c>
    </row>
    <row r="59" spans="1:9" ht="27.75" customHeight="1">
      <c r="A59" s="16"/>
      <c r="B59" s="16"/>
      <c r="C59" s="24"/>
      <c r="D59" s="25"/>
      <c r="E59" s="17" t="s">
        <v>84</v>
      </c>
      <c r="F59" s="11">
        <f>829145+1171000</f>
        <v>2000145</v>
      </c>
      <c r="G59" s="11"/>
      <c r="H59" s="11">
        <f>829145+1171000</f>
        <v>2000145</v>
      </c>
      <c r="I59" s="11">
        <f>829145+1171000</f>
        <v>2000145</v>
      </c>
    </row>
    <row r="60" spans="1:9" ht="30" customHeight="1" hidden="1">
      <c r="A60" s="16"/>
      <c r="B60" s="16"/>
      <c r="C60" s="24"/>
      <c r="D60" s="25"/>
      <c r="E60" s="26"/>
      <c r="F60" s="11"/>
      <c r="G60" s="11"/>
      <c r="H60" s="11"/>
      <c r="I60" s="11"/>
    </row>
    <row r="61" spans="1:9" ht="30" customHeight="1" hidden="1">
      <c r="A61" s="16"/>
      <c r="B61" s="16"/>
      <c r="C61" s="24"/>
      <c r="D61" s="25"/>
      <c r="E61" s="26"/>
      <c r="F61" s="11"/>
      <c r="G61" s="11"/>
      <c r="H61" s="11"/>
      <c r="I61" s="11"/>
    </row>
    <row r="62" spans="1:9" ht="39" customHeight="1">
      <c r="A62" s="16" t="s">
        <v>34</v>
      </c>
      <c r="B62" s="16" t="s">
        <v>35</v>
      </c>
      <c r="C62" s="24" t="s">
        <v>16</v>
      </c>
      <c r="D62" s="18" t="s">
        <v>17</v>
      </c>
      <c r="E62" s="18"/>
      <c r="F62" s="8">
        <f>F63</f>
        <v>0</v>
      </c>
      <c r="G62" s="8"/>
      <c r="H62" s="8">
        <f>H63</f>
        <v>0</v>
      </c>
      <c r="I62" s="8">
        <f>I63</f>
        <v>0</v>
      </c>
    </row>
    <row r="63" spans="1:9" ht="39" customHeight="1" hidden="1">
      <c r="A63" s="16"/>
      <c r="B63" s="16"/>
      <c r="C63" s="24"/>
      <c r="D63" s="46" t="s">
        <v>5</v>
      </c>
      <c r="E63" s="47"/>
      <c r="F63" s="11">
        <f>F64</f>
        <v>0</v>
      </c>
      <c r="G63" s="8"/>
      <c r="H63" s="11">
        <f>H64</f>
        <v>0</v>
      </c>
      <c r="I63" s="11">
        <f>I64</f>
        <v>0</v>
      </c>
    </row>
    <row r="64" spans="1:9" ht="34.5" customHeight="1">
      <c r="A64" s="5"/>
      <c r="B64" s="5"/>
      <c r="C64" s="5"/>
      <c r="D64" s="26"/>
      <c r="E64" s="3" t="s">
        <v>36</v>
      </c>
      <c r="F64" s="11">
        <f>1000000-1000000</f>
        <v>0</v>
      </c>
      <c r="G64" s="8"/>
      <c r="H64" s="11">
        <f>1000000-1000000</f>
        <v>0</v>
      </c>
      <c r="I64" s="11">
        <f>1000000-1000000</f>
        <v>0</v>
      </c>
    </row>
    <row r="65" spans="1:9" ht="42" customHeight="1">
      <c r="A65" s="38" t="s">
        <v>15</v>
      </c>
      <c r="B65" s="38"/>
      <c r="C65" s="38"/>
      <c r="D65" s="38"/>
      <c r="E65" s="38"/>
      <c r="F65" s="6">
        <f>F11</f>
        <v>25692443</v>
      </c>
      <c r="G65" s="6"/>
      <c r="H65" s="6">
        <f>H11</f>
        <v>25692443</v>
      </c>
      <c r="I65" s="6">
        <f>I11</f>
        <v>25692443</v>
      </c>
    </row>
    <row r="68" spans="3:6" ht="15.75">
      <c r="C68" s="36" t="s">
        <v>80</v>
      </c>
      <c r="D68" s="36"/>
      <c r="E68" s="37"/>
      <c r="F68" s="36" t="s">
        <v>81</v>
      </c>
    </row>
  </sheetData>
  <sheetProtection/>
  <mergeCells count="10">
    <mergeCell ref="H3:I3"/>
    <mergeCell ref="H4:I4"/>
    <mergeCell ref="H5:I5"/>
    <mergeCell ref="D63:E63"/>
    <mergeCell ref="A65:E65"/>
    <mergeCell ref="A6:I6"/>
    <mergeCell ref="D11:E11"/>
    <mergeCell ref="D12:E12"/>
    <mergeCell ref="A7:I7"/>
    <mergeCell ref="A8:I8"/>
  </mergeCells>
  <printOptions horizontalCentered="1"/>
  <pageMargins left="0.45" right="0.1968503937007874" top="0.3" bottom="0.21" header="0.32" footer="0.1968503937007874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Оксана</cp:lastModifiedBy>
  <cp:lastPrinted>2018-05-28T11:42:34Z</cp:lastPrinted>
  <dcterms:created xsi:type="dcterms:W3CDTF">2010-05-12T21:01:01Z</dcterms:created>
  <dcterms:modified xsi:type="dcterms:W3CDTF">2018-07-04T19:16:17Z</dcterms:modified>
  <cp:category/>
  <cp:version/>
  <cp:contentType/>
  <cp:contentStatus/>
</cp:coreProperties>
</file>