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БОРАТИН\SESIA 2020\№ 16-12 від 10.07.2020\ОРИГІНАЛ\"/>
    </mc:Choice>
  </mc:AlternateContent>
  <bookViews>
    <workbookView xWindow="0" yWindow="0" windowWidth="14925" windowHeight="11490"/>
  </bookViews>
  <sheets>
    <sheet name="Аркуш1" sheetId="1" r:id="rId1"/>
  </sheets>
  <definedNames>
    <definedName name="_xlnm.Print_Titles" localSheetId="0">Аркуш1!$12:$16</definedName>
    <definedName name="_xlnm.Print_Area" localSheetId="0">Аркуш1!$A$1:$Q$66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60" i="1"/>
  <c r="L48" i="1"/>
  <c r="L24" i="1"/>
  <c r="L23" i="1"/>
  <c r="Q25" i="1"/>
  <c r="P24" i="1"/>
  <c r="K24" i="1"/>
  <c r="J24" i="1"/>
  <c r="G24" i="1"/>
  <c r="F24" i="1"/>
  <c r="E24" i="1"/>
  <c r="P23" i="1"/>
  <c r="K23" i="1"/>
  <c r="J23" i="1"/>
  <c r="Q23" i="1" s="1"/>
  <c r="G22" i="1"/>
  <c r="F22" i="1"/>
  <c r="E22" i="1"/>
  <c r="Q22" i="1" s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1" i="1"/>
  <c r="Q20" i="1"/>
  <c r="Q19" i="1"/>
  <c r="Q18" i="1"/>
  <c r="Q17" i="1"/>
  <c r="Q24" i="1" l="1"/>
</calcChain>
</file>

<file path=xl/sharedStrings.xml><?xml version="1.0" encoding="utf-8"?>
<sst xmlns="http://schemas.openxmlformats.org/spreadsheetml/2006/main" count="195" uniqueCount="168">
  <si>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</si>
  <si>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</si>
  <si>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</si>
  <si>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</si>
  <si>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</si>
  <si>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</si>
  <si>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</si>
  <si>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</si>
  <si>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</si>
  <si>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</si>
  <si>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</si>
  <si>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</si>
  <si>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</si>
  <si>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</si>
  <si>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</si>
  <si>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</si>
  <si>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</si>
  <si>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</si>
  <si>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</si>
  <si>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</si>
  <si>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</si>
  <si>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</si>
  <si>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</si>
  <si>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</si>
  <si>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</si>
  <si>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</si>
  <si>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</si>
  <si>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</si>
  <si>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</si>
  <si>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</si>
  <si>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</si>
  <si>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</si>
  <si>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0111161</t>
  </si>
  <si>
    <t>0990</t>
  </si>
  <si>
    <t>1161</t>
  </si>
  <si>
    <t>Забезпечення діяльності інших закладів у сфері освіти</t>
  </si>
  <si>
    <t>0111162</t>
  </si>
  <si>
    <t>1162</t>
  </si>
  <si>
    <t>Інші програми та заходи у сфері освіти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</si>
  <si>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</si>
  <si>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</si>
  <si>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</si>
  <si>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</si>
  <si>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</si>
  <si>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</si>
  <si>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</si>
  <si>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</si>
  <si>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</si>
  <si>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</si>
  <si>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</si>
  <si>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</si>
  <si>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</si>
  <si>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</si>
  <si>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</si>
  <si>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</si>
  <si>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</si>
  <si>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</si>
  <si>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</si>
  <si>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</si>
  <si>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</si>
  <si>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</si>
  <si>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</si>
  <si>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</si>
  <si>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</si>
  <si>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</si>
  <si>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</si>
  <si>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0115041</t>
  </si>
  <si>
    <t>0810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</si>
  <si>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</si>
  <si>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</si>
  <si>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</si>
  <si>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</si>
  <si>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</si>
  <si>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</si>
  <si>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</si>
  <si>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</si>
  <si>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</si>
  <si>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</si>
  <si>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</si>
  <si>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</si>
  <si>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</si>
  <si>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</si>
  <si>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</si>
  <si>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</si>
  <si>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</si>
  <si>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</si>
  <si>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</si>
  <si>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</si>
  <si>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</si>
  <si>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</si>
  <si>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</si>
  <si>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0117321</t>
  </si>
  <si>
    <t>0443</t>
  </si>
  <si>
    <t>7321</t>
  </si>
  <si>
    <t>Будівництво освітніх установ та закладів</t>
  </si>
  <si>
    <t>0117322</t>
  </si>
  <si>
    <t>7322</t>
  </si>
  <si>
    <t>Будівництво медичних установ та закладів</t>
  </si>
  <si>
    <t>0117324</t>
  </si>
  <si>
    <t>7324</t>
  </si>
  <si>
    <t>Будівництво установ та закладів культури</t>
  </si>
  <si>
    <t>0117330</t>
  </si>
  <si>
    <t>7330</t>
  </si>
  <si>
    <t>Будівництво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</si>
  <si>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</si>
  <si>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</si>
  <si>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</si>
  <si>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</si>
  <si>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</si>
  <si>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</si>
  <si>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</si>
  <si>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</si>
  <si>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</si>
  <si>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</si>
  <si>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</si>
  <si>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</si>
  <si>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</si>
  <si>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</si>
  <si>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</si>
  <si>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7670</t>
  </si>
  <si>
    <t>Внески до статутного капіталу суб`єктів господарювання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</si>
  <si>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</si>
  <si>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</si>
  <si>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</si>
  <si>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</si>
  <si>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</si>
  <si>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</si>
  <si>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0118330</t>
  </si>
  <si>
    <t>0540</t>
  </si>
  <si>
    <t>8330</t>
  </si>
  <si>
    <t>Інша діяльність у сфері екології та охорони природних ресурсів</t>
  </si>
  <si>
    <t>0118340</t>
  </si>
  <si>
    <t>8340</t>
  </si>
  <si>
    <t>Природоохоронні заходи за рахунок цільових фондів</t>
  </si>
  <si>
    <t>0118700</t>
  </si>
  <si>
    <t>0133</t>
  </si>
  <si>
    <t>8700</t>
  </si>
  <si>
    <t>Резервний фонд</t>
  </si>
  <si>
    <t>0119110</t>
  </si>
  <si>
    <t>0180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</si>
  <si>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</si>
  <si>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</si>
  <si>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</si>
  <si>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</si>
  <si>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</si>
  <si>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</si>
  <si>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</si>
  <si>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</si>
  <si>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</si>
  <si>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</si>
  <si>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</si>
  <si>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</si>
  <si>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</si>
  <si>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Сільський голова</t>
  </si>
  <si>
    <t>С.О.Яручик</t>
  </si>
  <si>
    <t>03525000000</t>
  </si>
  <si>
    <t>(код бюджету)</t>
  </si>
  <si>
    <t>в тому числі освітня субвенція з державного бюджету місцевим бюджетам</t>
  </si>
  <si>
    <t>в тому числі субвенція з місцевого бюджету за рахунок залишку коштів освітньої субвенції, що утворився на початок бюджетного періоду</t>
  </si>
  <si>
    <t>в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</si>
  <si>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тому числі 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</si>
  <si>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капітальні видатки за рахунок коштів, що передаються із загального фонду до бюджету розвитку (спеціального фонду)</t>
  </si>
  <si>
    <t>до рішення сільської ради "Про внесення змін</t>
  </si>
  <si>
    <t>до рішення сільської ради від 24.12.2019 року №13/7</t>
  </si>
  <si>
    <t xml:space="preserve">"Про бюджет об'єднаної територіальної громади на 2020 рік" </t>
  </si>
  <si>
    <t xml:space="preserve">Зміни до додатку №3 </t>
  </si>
  <si>
    <t>до рішення сільської ради "Про бюджет об'єднаної територіальної громади на 2020 рік"</t>
  </si>
  <si>
    <t>видатків бюджету об'єднаної територіальної громади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</si>
</sst>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8" fillId="0" borderId="0"/>
    <xf numFmtId="0" fontId="8" fillId="0" borderId="0"/>
    <xf numFmtId="0" fontId="12" fillId="0" borderId="0"/>
    <xf numFmtId="0" fontId="8" fillId="0" borderId="0"/>
  </cellStyleXfs>
  <cellXfs count="40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0" fontId="3" fillId="0" borderId="0" xfId="0" applyFont="1" applyFill="1"/>
    <xf numFmtId="0" fontId="3" fillId="0" borderId="0" xfId="0" applyFont="1"/>
    <xf numFmtId="0" fontId="0" fillId="0" borderId="2" xfId="0" quotePrefix="1" applyFill="1" applyBorder="1" applyAlignment="1">
      <alignment horizontal="center" vertical="center" wrapText="1"/>
    </xf>
    <xf numFmtId="4" fontId="0" fillId="0" borderId="2" xfId="0" quotePrefix="1" applyNumberFormat="1" applyFill="1" applyBorder="1" applyAlignment="1">
      <alignment horizontal="center" vertical="center" wrapText="1"/>
    </xf>
    <xf numFmtId="0" fontId="0" fillId="0" borderId="0" xfId="0" applyFill="1"/>
    <xf numFmtId="0" fontId="5" fillId="3" borderId="0" xfId="1" applyFont="1" applyFill="1"/>
    <xf numFmtId="0" fontId="6" fillId="3" borderId="0" xfId="1" applyFont="1" applyFill="1" applyAlignment="1">
      <alignment horizontal="left"/>
    </xf>
    <xf numFmtId="0" fontId="4" fillId="0" borderId="0" xfId="1"/>
    <xf numFmtId="0" fontId="7" fillId="3" borderId="2" xfId="1" applyNumberFormat="1" applyFont="1" applyFill="1" applyBorder="1" applyAlignment="1" applyProtection="1">
      <alignment horizontal="center" vertical="center"/>
      <protection locked="0"/>
    </xf>
    <xf numFmtId="0" fontId="7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vertical="center"/>
    </xf>
    <xf numFmtId="0" fontId="12" fillId="0" borderId="0" xfId="4" applyFill="1"/>
    <xf numFmtId="0" fontId="11" fillId="0" borderId="0" xfId="5" applyNumberFormat="1" applyFont="1" applyFill="1" applyBorder="1" applyAlignment="1" applyProtection="1">
      <alignment vertical="center"/>
    </xf>
    <xf numFmtId="0" fontId="5" fillId="0" borderId="0" xfId="0" applyFont="1" applyFill="1"/>
    <xf numFmtId="0" fontId="12" fillId="0" borderId="1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/>
    <xf numFmtId="0" fontId="0" fillId="0" borderId="0" xfId="0" applyFill="1" applyAlignment="1">
      <alignment horizontal="right"/>
    </xf>
  </cellXfs>
  <cellStyles count="6">
    <cellStyle name="Звичайний" xfId="0" builtinId="0"/>
    <cellStyle name="Звичайний 2" xfId="4"/>
    <cellStyle name="Обычный_Лист1" xfId="1"/>
    <cellStyle name="Обычный_Лист1_1" xfId="5"/>
    <cellStyle name="Обычный_Лист1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tabSelected="1" zoomScaleNormal="100"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E17" sqref="E17"/>
    </sheetView>
  </sheetViews>
  <sheetFormatPr defaultRowHeight="12.75" x14ac:dyDescent="0.2"/>
  <cols>
    <col min="1" max="3" width="12" style="1" customWidth="1"/>
    <col min="4" max="4" width="48.28515625" style="1" customWidth="1"/>
    <col min="5" max="11" width="13.7109375" style="1" customWidth="1"/>
    <col min="12" max="12" width="27.28515625" style="1" customWidth="1"/>
    <col min="13" max="16" width="13.7109375" style="1" customWidth="1"/>
    <col min="17" max="17" width="23.5703125" style="1" customWidth="1"/>
    <col min="18" max="35" width="9.140625" style="1"/>
  </cols>
  <sheetData>
    <row r="1" spans="1:35" ht="15.75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9" t="s">
        <v>0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  <c r="AA1" s="22"/>
      <c r="AB1"/>
      <c r="AC1"/>
      <c r="AD1"/>
      <c r="AE1"/>
      <c r="AF1"/>
      <c r="AG1"/>
      <c r="AH1"/>
      <c r="AI1"/>
    </row>
    <row r="2" spans="1:35" ht="18.7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9" t="s">
        <v>162</v>
      </c>
      <c r="O2" s="29"/>
      <c r="P2" s="29"/>
      <c r="Q2" s="29"/>
      <c r="R2" s="29"/>
      <c r="S2" s="22"/>
      <c r="T2" s="22"/>
      <c r="U2" s="22"/>
      <c r="V2" s="22"/>
      <c r="W2" s="22"/>
      <c r="X2" s="22"/>
      <c r="Y2" s="22"/>
      <c r="Z2" s="22"/>
      <c r="AA2" s="22"/>
      <c r="AB2"/>
      <c r="AC2"/>
      <c r="AD2"/>
      <c r="AE2"/>
      <c r="AF2"/>
      <c r="AG2"/>
      <c r="AH2"/>
      <c r="AI2"/>
    </row>
    <row r="3" spans="1:35" ht="20.2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9" t="s">
        <v>163</v>
      </c>
      <c r="O3" s="29"/>
      <c r="P3" s="29"/>
      <c r="Q3" s="29"/>
      <c r="R3" s="29"/>
      <c r="S3" s="22"/>
      <c r="T3" s="22"/>
      <c r="U3" s="22"/>
      <c r="V3" s="22"/>
      <c r="W3" s="22"/>
      <c r="X3" s="22"/>
      <c r="Y3" s="22"/>
      <c r="Z3" s="22"/>
      <c r="AA3" s="22"/>
      <c r="AB3"/>
      <c r="AC3"/>
      <c r="AD3"/>
      <c r="AE3"/>
      <c r="AF3"/>
      <c r="AG3"/>
      <c r="AH3"/>
      <c r="AI3"/>
    </row>
    <row r="4" spans="1:35" ht="23.2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9" t="s">
        <v>164</v>
      </c>
      <c r="O4" s="29"/>
      <c r="P4" s="29"/>
      <c r="Q4" s="29"/>
      <c r="R4" s="29"/>
      <c r="S4" s="22"/>
      <c r="T4" s="22"/>
      <c r="U4" s="22"/>
      <c r="V4" s="22"/>
      <c r="W4" s="22"/>
      <c r="X4" s="22"/>
      <c r="Y4" s="22"/>
      <c r="Z4" s="22"/>
      <c r="AA4" s="22"/>
      <c r="AB4"/>
      <c r="AC4"/>
      <c r="AD4"/>
      <c r="AE4"/>
      <c r="AF4"/>
      <c r="AG4"/>
      <c r="AH4"/>
      <c r="AI4"/>
    </row>
    <row r="5" spans="1:35" ht="28.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30"/>
      <c r="R5" s="30"/>
      <c r="S5" s="22"/>
      <c r="T5" s="22"/>
      <c r="U5" s="22"/>
      <c r="V5" s="22"/>
      <c r="W5" s="22"/>
      <c r="X5" s="22"/>
      <c r="Y5" s="22"/>
      <c r="Z5" s="22"/>
      <c r="AA5" s="22"/>
      <c r="AB5"/>
      <c r="AC5"/>
      <c r="AD5"/>
      <c r="AE5"/>
      <c r="AF5"/>
      <c r="AG5"/>
      <c r="AH5"/>
      <c r="AI5"/>
    </row>
    <row r="6" spans="1:35" ht="24.75" customHeight="1" x14ac:dyDescent="0.2">
      <c r="A6" s="31" t="s">
        <v>165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32"/>
      <c r="T6" s="32"/>
      <c r="U6" s="33"/>
      <c r="V6" s="33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ht="24.75" customHeight="1" x14ac:dyDescent="0.2">
      <c r="A7" s="31" t="s">
        <v>166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4"/>
      <c r="U7" s="33"/>
      <c r="V7" s="33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t="24.75" customHeight="1" x14ac:dyDescent="0.3">
      <c r="A8" s="31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5"/>
      <c r="U8" s="35"/>
      <c r="V8" s="35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ht="24.75" customHeight="1" x14ac:dyDescent="0.3">
      <c r="A9" s="31" t="s">
        <v>167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5"/>
      <c r="U9" s="35"/>
      <c r="V9" s="35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16.5" customHeight="1" x14ac:dyDescent="0.2">
      <c r="A10" s="36" t="s">
        <v>155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22"/>
      <c r="T10" s="22"/>
      <c r="U10" s="22"/>
      <c r="V10" s="22"/>
      <c r="W10" s="22"/>
      <c r="X10" s="22"/>
      <c r="Y10" s="22"/>
      <c r="Z10" s="22"/>
      <c r="AA10" s="22"/>
      <c r="AB10"/>
      <c r="AC10"/>
      <c r="AD10"/>
      <c r="AE10"/>
      <c r="AF10"/>
      <c r="AG10"/>
      <c r="AH10"/>
      <c r="AI10"/>
    </row>
    <row r="11" spans="1:35" ht="16.5" customHeight="1" x14ac:dyDescent="0.2">
      <c r="A11" s="38" t="s">
        <v>156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9" t="s">
        <v>2</v>
      </c>
      <c r="R11" s="39"/>
      <c r="S11" s="22"/>
      <c r="T11" s="22"/>
      <c r="U11" s="22"/>
      <c r="V11" s="22"/>
      <c r="W11" s="22"/>
      <c r="X11" s="22"/>
      <c r="Y11" s="22"/>
      <c r="Z11" s="22"/>
      <c r="AA11" s="22"/>
      <c r="AB11"/>
      <c r="AC11"/>
      <c r="AD11"/>
      <c r="AE11"/>
      <c r="AF11"/>
      <c r="AG11"/>
      <c r="AH11"/>
      <c r="AI11"/>
    </row>
    <row r="12" spans="1:35" ht="19.5" customHeight="1" x14ac:dyDescent="0.2">
      <c r="A12" s="2" t="s">
        <v>3</v>
      </c>
      <c r="B12" s="2" t="s">
        <v>4</v>
      </c>
      <c r="C12" s="2" t="s">
        <v>5</v>
      </c>
      <c r="D12" s="3" t="s">
        <v>6</v>
      </c>
      <c r="E12" s="3" t="s">
        <v>7</v>
      </c>
      <c r="F12" s="3"/>
      <c r="G12" s="3"/>
      <c r="H12" s="3"/>
      <c r="I12" s="3"/>
      <c r="J12" s="3" t="s">
        <v>14</v>
      </c>
      <c r="K12" s="3"/>
      <c r="L12" s="3"/>
      <c r="M12" s="3"/>
      <c r="N12" s="3"/>
      <c r="O12" s="3"/>
      <c r="P12" s="3"/>
      <c r="Q12" s="3" t="s">
        <v>16</v>
      </c>
    </row>
    <row r="13" spans="1:35" x14ac:dyDescent="0.2">
      <c r="A13" s="3"/>
      <c r="B13" s="3"/>
      <c r="C13" s="3"/>
      <c r="D13" s="3"/>
      <c r="E13" s="3" t="s">
        <v>8</v>
      </c>
      <c r="F13" s="3" t="s">
        <v>9</v>
      </c>
      <c r="G13" s="3" t="s">
        <v>10</v>
      </c>
      <c r="H13" s="3"/>
      <c r="I13" s="3" t="s">
        <v>13</v>
      </c>
      <c r="J13" s="3" t="s">
        <v>8</v>
      </c>
      <c r="K13" s="3" t="s">
        <v>15</v>
      </c>
      <c r="L13" s="26" t="s">
        <v>10</v>
      </c>
      <c r="M13" s="3" t="s">
        <v>9</v>
      </c>
      <c r="N13" s="3" t="s">
        <v>10</v>
      </c>
      <c r="O13" s="3"/>
      <c r="P13" s="3" t="s">
        <v>13</v>
      </c>
      <c r="Q13" s="3"/>
    </row>
    <row r="14" spans="1:35" x14ac:dyDescent="0.2">
      <c r="A14" s="3"/>
      <c r="B14" s="3"/>
      <c r="C14" s="3"/>
      <c r="D14" s="3"/>
      <c r="E14" s="3"/>
      <c r="F14" s="3"/>
      <c r="G14" s="3" t="s">
        <v>11</v>
      </c>
      <c r="H14" s="3" t="s">
        <v>12</v>
      </c>
      <c r="I14" s="3"/>
      <c r="J14" s="3"/>
      <c r="K14" s="3"/>
      <c r="L14" s="27" t="s">
        <v>161</v>
      </c>
      <c r="M14" s="3"/>
      <c r="N14" s="3" t="s">
        <v>11</v>
      </c>
      <c r="O14" s="3" t="s">
        <v>12</v>
      </c>
      <c r="P14" s="3"/>
      <c r="Q14" s="3"/>
    </row>
    <row r="15" spans="1:35" ht="44.2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28"/>
      <c r="M15" s="3"/>
      <c r="N15" s="3"/>
      <c r="O15" s="3"/>
      <c r="P15" s="3"/>
      <c r="Q15" s="3"/>
    </row>
    <row r="16" spans="1:35" ht="19.5" customHeight="1" x14ac:dyDescent="0.2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  <c r="Q16" s="4">
        <v>17</v>
      </c>
    </row>
    <row r="17" spans="1:35" ht="19.5" customHeight="1" x14ac:dyDescent="0.2">
      <c r="A17" s="5" t="s">
        <v>17</v>
      </c>
      <c r="B17" s="6"/>
      <c r="C17" s="7"/>
      <c r="D17" s="8" t="s">
        <v>18</v>
      </c>
      <c r="E17" s="9">
        <v>152103021</v>
      </c>
      <c r="F17" s="9">
        <v>142658161</v>
      </c>
      <c r="G17" s="9">
        <v>49571201</v>
      </c>
      <c r="H17" s="9">
        <v>3923610</v>
      </c>
      <c r="I17" s="9">
        <v>8244860</v>
      </c>
      <c r="J17" s="9">
        <v>52702768.001162402</v>
      </c>
      <c r="K17" s="9">
        <v>49565372</v>
      </c>
      <c r="L17" s="9">
        <f>49565372-1569997-2050000</f>
        <v>45945375</v>
      </c>
      <c r="M17" s="9">
        <v>2037396</v>
      </c>
      <c r="N17" s="9">
        <v>0</v>
      </c>
      <c r="O17" s="9">
        <v>0</v>
      </c>
      <c r="P17" s="9">
        <v>50665372.001162402</v>
      </c>
      <c r="Q17" s="9">
        <f>E17+J17</f>
        <v>204805789.00116241</v>
      </c>
    </row>
    <row r="18" spans="1:35" ht="19.5" customHeight="1" x14ac:dyDescent="0.2">
      <c r="A18" s="5" t="s">
        <v>19</v>
      </c>
      <c r="B18" s="6"/>
      <c r="C18" s="7"/>
      <c r="D18" s="8" t="s">
        <v>18</v>
      </c>
      <c r="E18" s="9">
        <v>152103021</v>
      </c>
      <c r="F18" s="9">
        <v>142658161</v>
      </c>
      <c r="G18" s="9">
        <v>49571201</v>
      </c>
      <c r="H18" s="9">
        <v>3923610</v>
      </c>
      <c r="I18" s="9">
        <v>8244860</v>
      </c>
      <c r="J18" s="9">
        <v>52702768.001162402</v>
      </c>
      <c r="K18" s="9">
        <v>49565372</v>
      </c>
      <c r="L18" s="9">
        <f>49565372-1569997-2050000</f>
        <v>45945375</v>
      </c>
      <c r="M18" s="9">
        <v>2037396</v>
      </c>
      <c r="N18" s="9">
        <v>0</v>
      </c>
      <c r="O18" s="9">
        <v>0</v>
      </c>
      <c r="P18" s="9">
        <v>50665372.001162402</v>
      </c>
      <c r="Q18" s="9">
        <f>E18+J18</f>
        <v>204805789.00116241</v>
      </c>
    </row>
    <row r="19" spans="1:35" ht="63.75" x14ac:dyDescent="0.2">
      <c r="A19" s="10" t="s">
        <v>20</v>
      </c>
      <c r="B19" s="10" t="s">
        <v>22</v>
      </c>
      <c r="C19" s="11" t="s">
        <v>21</v>
      </c>
      <c r="D19" s="12" t="s">
        <v>23</v>
      </c>
      <c r="E19" s="13">
        <v>14042680</v>
      </c>
      <c r="F19" s="13">
        <v>14042680</v>
      </c>
      <c r="G19" s="13">
        <v>9810545</v>
      </c>
      <c r="H19" s="13">
        <v>642900</v>
      </c>
      <c r="I19" s="13">
        <v>0</v>
      </c>
      <c r="J19" s="13">
        <v>426000</v>
      </c>
      <c r="K19" s="13">
        <v>356000</v>
      </c>
      <c r="L19" s="13">
        <v>356000</v>
      </c>
      <c r="M19" s="13">
        <v>70000</v>
      </c>
      <c r="N19" s="13">
        <v>0</v>
      </c>
      <c r="O19" s="13">
        <v>0</v>
      </c>
      <c r="P19" s="13">
        <v>356000</v>
      </c>
      <c r="Q19" s="13">
        <f>E19+J19</f>
        <v>14468680</v>
      </c>
    </row>
    <row r="20" spans="1:35" ht="23.25" customHeight="1" x14ac:dyDescent="0.2">
      <c r="A20" s="10" t="s">
        <v>24</v>
      </c>
      <c r="B20" s="10" t="s">
        <v>26</v>
      </c>
      <c r="C20" s="11" t="s">
        <v>25</v>
      </c>
      <c r="D20" s="12" t="s">
        <v>27</v>
      </c>
      <c r="E20" s="13">
        <v>11664785</v>
      </c>
      <c r="F20" s="13">
        <v>11664785</v>
      </c>
      <c r="G20" s="13">
        <v>7633646</v>
      </c>
      <c r="H20" s="13">
        <v>774000</v>
      </c>
      <c r="I20" s="13">
        <v>0</v>
      </c>
      <c r="J20" s="13">
        <v>489130</v>
      </c>
      <c r="K20" s="13">
        <v>9000</v>
      </c>
      <c r="L20" s="13">
        <v>9000</v>
      </c>
      <c r="M20" s="13">
        <v>480130</v>
      </c>
      <c r="N20" s="13">
        <v>0</v>
      </c>
      <c r="O20" s="13">
        <v>0</v>
      </c>
      <c r="P20" s="13">
        <v>9000</v>
      </c>
      <c r="Q20" s="13">
        <f>E20+J20</f>
        <v>12153915</v>
      </c>
    </row>
    <row r="21" spans="1:35" ht="51" x14ac:dyDescent="0.2">
      <c r="A21" s="10" t="s">
        <v>28</v>
      </c>
      <c r="B21" s="10" t="s">
        <v>30</v>
      </c>
      <c r="C21" s="11" t="s">
        <v>29</v>
      </c>
      <c r="D21" s="12" t="s">
        <v>31</v>
      </c>
      <c r="E21" s="13">
        <v>41161051</v>
      </c>
      <c r="F21" s="13">
        <v>41161051</v>
      </c>
      <c r="G21" s="13">
        <v>29065960</v>
      </c>
      <c r="H21" s="13">
        <v>1504300</v>
      </c>
      <c r="I21" s="13">
        <v>0</v>
      </c>
      <c r="J21" s="13">
        <v>2812036.0011624</v>
      </c>
      <c r="K21" s="13">
        <v>1369790</v>
      </c>
      <c r="L21" s="13">
        <v>1369790</v>
      </c>
      <c r="M21" s="13">
        <v>1442246</v>
      </c>
      <c r="N21" s="13">
        <v>0</v>
      </c>
      <c r="O21" s="13">
        <v>0</v>
      </c>
      <c r="P21" s="13">
        <v>1369790.0011624</v>
      </c>
      <c r="Q21" s="13">
        <f>E21+J21</f>
        <v>43973087.001162402</v>
      </c>
    </row>
    <row r="22" spans="1:35" s="19" customFormat="1" ht="36" customHeight="1" x14ac:dyDescent="0.2">
      <c r="A22" s="14"/>
      <c r="B22" s="14"/>
      <c r="C22" s="15"/>
      <c r="D22" s="16" t="s">
        <v>157</v>
      </c>
      <c r="E22" s="17">
        <f>26900400+1147500</f>
        <v>28047900</v>
      </c>
      <c r="F22" s="17">
        <f>26900400+1147500</f>
        <v>28047900</v>
      </c>
      <c r="G22" s="17">
        <f>21870243+940610</f>
        <v>22810853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f t="shared" ref="Q22:Q25" si="0">E22+J22</f>
        <v>28047900</v>
      </c>
      <c r="R22" s="18"/>
      <c r="S22" s="18"/>
      <c r="T22" s="18"/>
      <c r="U22" s="18"/>
      <c r="V22" s="18"/>
      <c r="W22" s="18"/>
      <c r="X22" s="18"/>
      <c r="Y22" s="18"/>
      <c r="Z22" s="18"/>
    </row>
    <row r="23" spans="1:35" s="19" customFormat="1" ht="56.25" customHeight="1" x14ac:dyDescent="0.2">
      <c r="A23" s="14"/>
      <c r="B23" s="14"/>
      <c r="C23" s="15"/>
      <c r="D23" s="16" t="s">
        <v>158</v>
      </c>
      <c r="E23" s="17">
        <v>759468</v>
      </c>
      <c r="F23" s="17">
        <v>759468</v>
      </c>
      <c r="G23" s="17">
        <v>0</v>
      </c>
      <c r="H23" s="17">
        <v>0</v>
      </c>
      <c r="I23" s="17">
        <v>0</v>
      </c>
      <c r="J23" s="17">
        <f>916000+184810</f>
        <v>1100810</v>
      </c>
      <c r="K23" s="17">
        <f>916000+184810</f>
        <v>1100810</v>
      </c>
      <c r="L23" s="17">
        <f>916000+184810</f>
        <v>1100810</v>
      </c>
      <c r="M23" s="17">
        <v>0</v>
      </c>
      <c r="N23" s="17">
        <v>0</v>
      </c>
      <c r="O23" s="17">
        <v>0</v>
      </c>
      <c r="P23" s="17">
        <f>916000+184810</f>
        <v>1100810</v>
      </c>
      <c r="Q23" s="17">
        <f t="shared" si="0"/>
        <v>1860278</v>
      </c>
      <c r="R23" s="18"/>
      <c r="S23" s="18"/>
      <c r="T23" s="18"/>
      <c r="U23" s="18"/>
      <c r="V23" s="18"/>
      <c r="W23" s="18"/>
      <c r="X23" s="18"/>
      <c r="Y23" s="18"/>
      <c r="Z23" s="18"/>
    </row>
    <row r="24" spans="1:35" s="19" customFormat="1" ht="75" customHeight="1" x14ac:dyDescent="0.2">
      <c r="A24" s="14"/>
      <c r="B24" s="14"/>
      <c r="C24" s="15"/>
      <c r="D24" s="16" t="s">
        <v>159</v>
      </c>
      <c r="E24" s="17">
        <f>50800-17600</f>
        <v>33200</v>
      </c>
      <c r="F24" s="17">
        <f>50800-17600</f>
        <v>33200</v>
      </c>
      <c r="G24" s="17">
        <f>41639-14429</f>
        <v>27210</v>
      </c>
      <c r="H24" s="17">
        <v>0</v>
      </c>
      <c r="I24" s="17">
        <v>0</v>
      </c>
      <c r="J24" s="17">
        <f>17600+19600</f>
        <v>37200</v>
      </c>
      <c r="K24" s="17">
        <f>17600+19600</f>
        <v>37200</v>
      </c>
      <c r="L24" s="17">
        <f>17600+19600</f>
        <v>37200</v>
      </c>
      <c r="M24" s="17">
        <v>0</v>
      </c>
      <c r="N24" s="17">
        <v>0</v>
      </c>
      <c r="O24" s="17">
        <v>0</v>
      </c>
      <c r="P24" s="17">
        <f>17600+19600</f>
        <v>37200</v>
      </c>
      <c r="Q24" s="17">
        <f t="shared" si="0"/>
        <v>70400</v>
      </c>
      <c r="R24" s="18"/>
      <c r="S24" s="18"/>
      <c r="T24" s="18"/>
      <c r="U24" s="18"/>
      <c r="V24" s="18"/>
      <c r="W24" s="18"/>
      <c r="X24" s="18"/>
      <c r="Y24" s="18"/>
      <c r="Z24" s="18"/>
    </row>
    <row r="25" spans="1:35" ht="63.75" x14ac:dyDescent="0.2">
      <c r="A25" s="20"/>
      <c r="B25" s="20"/>
      <c r="C25" s="21"/>
      <c r="D25" s="16" t="s">
        <v>160</v>
      </c>
      <c r="E25" s="17">
        <v>263647</v>
      </c>
      <c r="F25" s="17">
        <v>263647</v>
      </c>
      <c r="G25" s="17">
        <v>0</v>
      </c>
      <c r="H25" s="17">
        <v>0</v>
      </c>
      <c r="I25" s="17">
        <v>0</v>
      </c>
      <c r="J25" s="17">
        <v>107329</v>
      </c>
      <c r="K25" s="17">
        <v>107329</v>
      </c>
      <c r="L25" s="17">
        <v>107329</v>
      </c>
      <c r="M25" s="17">
        <v>0</v>
      </c>
      <c r="N25" s="17">
        <v>0</v>
      </c>
      <c r="O25" s="17">
        <v>0</v>
      </c>
      <c r="P25" s="17">
        <v>107329</v>
      </c>
      <c r="Q25" s="17">
        <f t="shared" si="0"/>
        <v>370976</v>
      </c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25.5" hidden="1" x14ac:dyDescent="0.2">
      <c r="A26" s="10" t="s">
        <v>32</v>
      </c>
      <c r="B26" s="10" t="s">
        <v>34</v>
      </c>
      <c r="C26" s="11" t="s">
        <v>33</v>
      </c>
      <c r="D26" s="12" t="s">
        <v>35</v>
      </c>
      <c r="E26" s="13">
        <v>1882780</v>
      </c>
      <c r="F26" s="13">
        <v>1882780</v>
      </c>
      <c r="G26" s="13">
        <v>1420350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f>E26+J26</f>
        <v>1882780</v>
      </c>
    </row>
    <row r="27" spans="1:35" hidden="1" x14ac:dyDescent="0.2">
      <c r="A27" s="10" t="s">
        <v>36</v>
      </c>
      <c r="B27" s="10" t="s">
        <v>37</v>
      </c>
      <c r="C27" s="11" t="s">
        <v>33</v>
      </c>
      <c r="D27" s="12" t="s">
        <v>38</v>
      </c>
      <c r="E27" s="13">
        <v>105430</v>
      </c>
      <c r="F27" s="13">
        <v>105430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f>E27+J27</f>
        <v>105430</v>
      </c>
    </row>
    <row r="28" spans="1:35" ht="38.25" hidden="1" x14ac:dyDescent="0.2">
      <c r="A28" s="10" t="s">
        <v>39</v>
      </c>
      <c r="B28" s="10" t="s">
        <v>41</v>
      </c>
      <c r="C28" s="11" t="s">
        <v>40</v>
      </c>
      <c r="D28" s="12" t="s">
        <v>42</v>
      </c>
      <c r="E28" s="13">
        <v>1425865</v>
      </c>
      <c r="F28" s="13">
        <v>1425865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f>E28+J28</f>
        <v>1425865</v>
      </c>
    </row>
    <row r="29" spans="1:35" hidden="1" x14ac:dyDescent="0.2">
      <c r="A29" s="10" t="s">
        <v>43</v>
      </c>
      <c r="B29" s="10" t="s">
        <v>45</v>
      </c>
      <c r="C29" s="11" t="s">
        <v>44</v>
      </c>
      <c r="D29" s="12" t="s">
        <v>46</v>
      </c>
      <c r="E29" s="13">
        <v>50000</v>
      </c>
      <c r="F29" s="13">
        <v>50000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>E29+J29</f>
        <v>50000</v>
      </c>
    </row>
    <row r="30" spans="1:35" ht="63.75" x14ac:dyDescent="0.2">
      <c r="A30" s="10" t="s">
        <v>47</v>
      </c>
      <c r="B30" s="10" t="s">
        <v>48</v>
      </c>
      <c r="C30" s="11" t="s">
        <v>44</v>
      </c>
      <c r="D30" s="12" t="s">
        <v>49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f>E30+J30</f>
        <v>0</v>
      </c>
    </row>
    <row r="31" spans="1:35" ht="25.5" hidden="1" x14ac:dyDescent="0.2">
      <c r="A31" s="10" t="s">
        <v>50</v>
      </c>
      <c r="B31" s="10" t="s">
        <v>52</v>
      </c>
      <c r="C31" s="11" t="s">
        <v>51</v>
      </c>
      <c r="D31" s="12" t="s">
        <v>53</v>
      </c>
      <c r="E31" s="13">
        <v>1650000</v>
      </c>
      <c r="F31" s="13">
        <v>1650000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f>E31+J31</f>
        <v>1650000</v>
      </c>
    </row>
    <row r="32" spans="1:35" hidden="1" x14ac:dyDescent="0.2">
      <c r="A32" s="10" t="s">
        <v>54</v>
      </c>
      <c r="B32" s="10" t="s">
        <v>56</v>
      </c>
      <c r="C32" s="11" t="s">
        <v>55</v>
      </c>
      <c r="D32" s="12" t="s">
        <v>57</v>
      </c>
      <c r="E32" s="13">
        <v>483462</v>
      </c>
      <c r="F32" s="13">
        <v>483462</v>
      </c>
      <c r="G32" s="13">
        <v>347100</v>
      </c>
      <c r="H32" s="13">
        <v>0</v>
      </c>
      <c r="I32" s="13">
        <v>0</v>
      </c>
      <c r="J32" s="13">
        <v>20000</v>
      </c>
      <c r="K32" s="13">
        <v>20000</v>
      </c>
      <c r="L32" s="13">
        <v>20000</v>
      </c>
      <c r="M32" s="13">
        <v>0</v>
      </c>
      <c r="N32" s="13">
        <v>0</v>
      </c>
      <c r="O32" s="13">
        <v>0</v>
      </c>
      <c r="P32" s="13">
        <v>20000</v>
      </c>
      <c r="Q32" s="13">
        <f>E32+J32</f>
        <v>503462</v>
      </c>
    </row>
    <row r="33" spans="1:17" ht="38.25" hidden="1" x14ac:dyDescent="0.2">
      <c r="A33" s="10" t="s">
        <v>58</v>
      </c>
      <c r="B33" s="10" t="s">
        <v>60</v>
      </c>
      <c r="C33" s="11" t="s">
        <v>59</v>
      </c>
      <c r="D33" s="12" t="s">
        <v>61</v>
      </c>
      <c r="E33" s="13">
        <v>1818470</v>
      </c>
      <c r="F33" s="13">
        <v>1818470</v>
      </c>
      <c r="G33" s="13">
        <v>671070</v>
      </c>
      <c r="H33" s="13">
        <v>248400</v>
      </c>
      <c r="I33" s="13">
        <v>0</v>
      </c>
      <c r="J33" s="13">
        <v>390000</v>
      </c>
      <c r="K33" s="13">
        <v>390000</v>
      </c>
      <c r="L33" s="13">
        <v>390000</v>
      </c>
      <c r="M33" s="13">
        <v>0</v>
      </c>
      <c r="N33" s="13">
        <v>0</v>
      </c>
      <c r="O33" s="13">
        <v>0</v>
      </c>
      <c r="P33" s="13">
        <v>390000</v>
      </c>
      <c r="Q33" s="13">
        <f>E33+J33</f>
        <v>2208470</v>
      </c>
    </row>
    <row r="34" spans="1:17" hidden="1" x14ac:dyDescent="0.2">
      <c r="A34" s="10" t="s">
        <v>62</v>
      </c>
      <c r="B34" s="10" t="s">
        <v>64</v>
      </c>
      <c r="C34" s="11" t="s">
        <v>63</v>
      </c>
      <c r="D34" s="12" t="s">
        <v>65</v>
      </c>
      <c r="E34" s="13">
        <v>500000</v>
      </c>
      <c r="F34" s="13">
        <v>500000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f>E34+J34</f>
        <v>500000</v>
      </c>
    </row>
    <row r="35" spans="1:17" ht="25.5" x14ac:dyDescent="0.2">
      <c r="A35" s="10" t="s">
        <v>66</v>
      </c>
      <c r="B35" s="10" t="s">
        <v>68</v>
      </c>
      <c r="C35" s="11" t="s">
        <v>67</v>
      </c>
      <c r="D35" s="12" t="s">
        <v>69</v>
      </c>
      <c r="E35" s="13">
        <v>1260240</v>
      </c>
      <c r="F35" s="13">
        <v>1260240</v>
      </c>
      <c r="G35" s="13">
        <v>622530</v>
      </c>
      <c r="H35" s="13">
        <v>750</v>
      </c>
      <c r="I35" s="13">
        <v>0</v>
      </c>
      <c r="J35" s="13">
        <v>100000</v>
      </c>
      <c r="K35" s="13">
        <v>100000</v>
      </c>
      <c r="L35" s="13">
        <v>100000</v>
      </c>
      <c r="M35" s="13">
        <v>0</v>
      </c>
      <c r="N35" s="13">
        <v>0</v>
      </c>
      <c r="O35" s="13">
        <v>0</v>
      </c>
      <c r="P35" s="13">
        <v>100000</v>
      </c>
      <c r="Q35" s="13">
        <f>E35+J35</f>
        <v>1360240</v>
      </c>
    </row>
    <row r="36" spans="1:17" ht="51" hidden="1" x14ac:dyDescent="0.2">
      <c r="A36" s="10" t="s">
        <v>70</v>
      </c>
      <c r="B36" s="10" t="s">
        <v>71</v>
      </c>
      <c r="C36" s="11" t="s">
        <v>67</v>
      </c>
      <c r="D36" s="12" t="s">
        <v>72</v>
      </c>
      <c r="E36" s="13">
        <v>500000</v>
      </c>
      <c r="F36" s="13">
        <v>500000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f>E36+J36</f>
        <v>500000</v>
      </c>
    </row>
    <row r="37" spans="1:17" ht="25.5" hidden="1" x14ac:dyDescent="0.2">
      <c r="A37" s="10" t="s">
        <v>73</v>
      </c>
      <c r="B37" s="10" t="s">
        <v>75</v>
      </c>
      <c r="C37" s="11" t="s">
        <v>74</v>
      </c>
      <c r="D37" s="12" t="s">
        <v>76</v>
      </c>
      <c r="E37" s="13">
        <v>500000</v>
      </c>
      <c r="F37" s="13">
        <v>500000</v>
      </c>
      <c r="G37" s="13">
        <v>0</v>
      </c>
      <c r="H37" s="13">
        <v>0</v>
      </c>
      <c r="I37" s="13">
        <v>0</v>
      </c>
      <c r="J37" s="13">
        <v>1500000</v>
      </c>
      <c r="K37" s="13">
        <v>1500000</v>
      </c>
      <c r="L37" s="13">
        <v>1500000</v>
      </c>
      <c r="M37" s="13">
        <v>0</v>
      </c>
      <c r="N37" s="13">
        <v>0</v>
      </c>
      <c r="O37" s="13">
        <v>0</v>
      </c>
      <c r="P37" s="13">
        <v>1500000</v>
      </c>
      <c r="Q37" s="13">
        <f>E37+J37</f>
        <v>2000000</v>
      </c>
    </row>
    <row r="38" spans="1:17" ht="22.5" customHeight="1" x14ac:dyDescent="0.2">
      <c r="A38" s="10" t="s">
        <v>77</v>
      </c>
      <c r="B38" s="10" t="s">
        <v>78</v>
      </c>
      <c r="C38" s="11" t="s">
        <v>74</v>
      </c>
      <c r="D38" s="12" t="s">
        <v>79</v>
      </c>
      <c r="E38" s="13">
        <v>6618260</v>
      </c>
      <c r="F38" s="13">
        <v>6018260</v>
      </c>
      <c r="G38" s="13">
        <v>0</v>
      </c>
      <c r="H38" s="13">
        <v>753260</v>
      </c>
      <c r="I38" s="13">
        <v>600000</v>
      </c>
      <c r="J38" s="13">
        <v>8295000</v>
      </c>
      <c r="K38" s="13">
        <v>8295000</v>
      </c>
      <c r="L38" s="13">
        <v>8295000</v>
      </c>
      <c r="M38" s="13">
        <v>0</v>
      </c>
      <c r="N38" s="13">
        <v>0</v>
      </c>
      <c r="O38" s="13">
        <v>0</v>
      </c>
      <c r="P38" s="13">
        <v>8295000</v>
      </c>
      <c r="Q38" s="13">
        <f>E38+J38</f>
        <v>14913260</v>
      </c>
    </row>
    <row r="39" spans="1:17" ht="51" hidden="1" x14ac:dyDescent="0.2">
      <c r="A39" s="10" t="s">
        <v>80</v>
      </c>
      <c r="B39" s="10" t="s">
        <v>82</v>
      </c>
      <c r="C39" s="11" t="s">
        <v>81</v>
      </c>
      <c r="D39" s="12" t="s">
        <v>83</v>
      </c>
      <c r="E39" s="13">
        <v>61634</v>
      </c>
      <c r="F39" s="13">
        <v>0</v>
      </c>
      <c r="G39" s="13">
        <v>0</v>
      </c>
      <c r="H39" s="13">
        <v>0</v>
      </c>
      <c r="I39" s="13">
        <v>61634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f>E39+J39</f>
        <v>61634</v>
      </c>
    </row>
    <row r="40" spans="1:17" ht="25.5" x14ac:dyDescent="0.2">
      <c r="A40" s="10" t="s">
        <v>84</v>
      </c>
      <c r="B40" s="10" t="s">
        <v>86</v>
      </c>
      <c r="C40" s="11" t="s">
        <v>85</v>
      </c>
      <c r="D40" s="12" t="s">
        <v>87</v>
      </c>
      <c r="E40" s="13">
        <v>110000</v>
      </c>
      <c r="F40" s="13">
        <v>0</v>
      </c>
      <c r="G40" s="13">
        <v>0</v>
      </c>
      <c r="H40" s="13">
        <v>0</v>
      </c>
      <c r="I40" s="13">
        <v>110000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f>E40+J40</f>
        <v>110000</v>
      </c>
    </row>
    <row r="41" spans="1:17" ht="19.5" customHeight="1" x14ac:dyDescent="0.2">
      <c r="A41" s="10" t="s">
        <v>88</v>
      </c>
      <c r="B41" s="10" t="s">
        <v>89</v>
      </c>
      <c r="C41" s="11" t="s">
        <v>85</v>
      </c>
      <c r="D41" s="12" t="s">
        <v>90</v>
      </c>
      <c r="E41" s="13">
        <v>1633226</v>
      </c>
      <c r="F41" s="13">
        <v>0</v>
      </c>
      <c r="G41" s="13">
        <v>0</v>
      </c>
      <c r="H41" s="13">
        <v>0</v>
      </c>
      <c r="I41" s="13">
        <v>1633226</v>
      </c>
      <c r="J41" s="13">
        <v>100000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100000</v>
      </c>
      <c r="Q41" s="13">
        <f>E41+J41</f>
        <v>1733226</v>
      </c>
    </row>
    <row r="42" spans="1:17" ht="19.5" customHeight="1" x14ac:dyDescent="0.2">
      <c r="A42" s="10" t="s">
        <v>91</v>
      </c>
      <c r="B42" s="10" t="s">
        <v>93</v>
      </c>
      <c r="C42" s="11" t="s">
        <v>92</v>
      </c>
      <c r="D42" s="12" t="s">
        <v>94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11182380</v>
      </c>
      <c r="K42" s="13">
        <v>11182380</v>
      </c>
      <c r="L42" s="13">
        <v>11182380</v>
      </c>
      <c r="M42" s="13">
        <v>0</v>
      </c>
      <c r="N42" s="13">
        <v>0</v>
      </c>
      <c r="O42" s="13">
        <v>0</v>
      </c>
      <c r="P42" s="13">
        <v>11182380</v>
      </c>
      <c r="Q42" s="13">
        <f>E42+J42</f>
        <v>11182380</v>
      </c>
    </row>
    <row r="43" spans="1:17" hidden="1" x14ac:dyDescent="0.2">
      <c r="A43" s="10" t="s">
        <v>95</v>
      </c>
      <c r="B43" s="10" t="s">
        <v>96</v>
      </c>
      <c r="C43" s="11" t="s">
        <v>92</v>
      </c>
      <c r="D43" s="12" t="s">
        <v>97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3054000</v>
      </c>
      <c r="K43" s="13">
        <v>3054000</v>
      </c>
      <c r="L43" s="13">
        <v>3054000</v>
      </c>
      <c r="M43" s="13">
        <v>0</v>
      </c>
      <c r="N43" s="13">
        <v>0</v>
      </c>
      <c r="O43" s="13">
        <v>0</v>
      </c>
      <c r="P43" s="13">
        <v>3054000</v>
      </c>
      <c r="Q43" s="13">
        <f>E43+J43</f>
        <v>3054000</v>
      </c>
    </row>
    <row r="44" spans="1:17" hidden="1" x14ac:dyDescent="0.2">
      <c r="A44" s="10" t="s">
        <v>98</v>
      </c>
      <c r="B44" s="10" t="s">
        <v>99</v>
      </c>
      <c r="C44" s="11" t="s">
        <v>92</v>
      </c>
      <c r="D44" s="12" t="s">
        <v>100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460000</v>
      </c>
      <c r="K44" s="13">
        <v>460000</v>
      </c>
      <c r="L44" s="13">
        <v>460000</v>
      </c>
      <c r="M44" s="13">
        <v>0</v>
      </c>
      <c r="N44" s="13">
        <v>0</v>
      </c>
      <c r="O44" s="13">
        <v>0</v>
      </c>
      <c r="P44" s="13">
        <v>460000</v>
      </c>
      <c r="Q44" s="13">
        <f>E44+J44</f>
        <v>460000</v>
      </c>
    </row>
    <row r="45" spans="1:17" ht="25.5" hidden="1" x14ac:dyDescent="0.2">
      <c r="A45" s="10" t="s">
        <v>101</v>
      </c>
      <c r="B45" s="10" t="s">
        <v>102</v>
      </c>
      <c r="C45" s="11" t="s">
        <v>92</v>
      </c>
      <c r="D45" s="12" t="s">
        <v>103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950000</v>
      </c>
      <c r="K45" s="13">
        <v>950000</v>
      </c>
      <c r="L45" s="13">
        <v>950000</v>
      </c>
      <c r="M45" s="13">
        <v>0</v>
      </c>
      <c r="N45" s="13">
        <v>0</v>
      </c>
      <c r="O45" s="13">
        <v>0</v>
      </c>
      <c r="P45" s="13">
        <v>950000</v>
      </c>
      <c r="Q45" s="13">
        <f>E45+J45</f>
        <v>950000</v>
      </c>
    </row>
    <row r="46" spans="1:17" ht="25.5" x14ac:dyDescent="0.2">
      <c r="A46" s="10" t="s">
        <v>104</v>
      </c>
      <c r="B46" s="10" t="s">
        <v>105</v>
      </c>
      <c r="C46" s="11" t="s">
        <v>92</v>
      </c>
      <c r="D46" s="12" t="s">
        <v>106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770000</v>
      </c>
      <c r="K46" s="13">
        <v>770000</v>
      </c>
      <c r="L46" s="13">
        <v>770000</v>
      </c>
      <c r="M46" s="13">
        <v>0</v>
      </c>
      <c r="N46" s="13">
        <v>0</v>
      </c>
      <c r="O46" s="13">
        <v>0</v>
      </c>
      <c r="P46" s="13">
        <v>770000</v>
      </c>
      <c r="Q46" s="13">
        <f>E46+J46</f>
        <v>770000</v>
      </c>
    </row>
    <row r="47" spans="1:17" ht="25.5" x14ac:dyDescent="0.2">
      <c r="A47" s="10" t="s">
        <v>107</v>
      </c>
      <c r="B47" s="10" t="s">
        <v>109</v>
      </c>
      <c r="C47" s="11" t="s">
        <v>108</v>
      </c>
      <c r="D47" s="12" t="s">
        <v>110</v>
      </c>
      <c r="E47" s="13">
        <v>1125000</v>
      </c>
      <c r="F47" s="13">
        <v>1125000</v>
      </c>
      <c r="G47" s="13">
        <v>0</v>
      </c>
      <c r="H47" s="13">
        <v>0</v>
      </c>
      <c r="I47" s="13">
        <v>0</v>
      </c>
      <c r="J47" s="13">
        <v>8939202</v>
      </c>
      <c r="K47" s="13">
        <v>8939202</v>
      </c>
      <c r="L47" s="13">
        <v>8939202</v>
      </c>
      <c r="M47" s="13">
        <v>0</v>
      </c>
      <c r="N47" s="13">
        <v>0</v>
      </c>
      <c r="O47" s="13">
        <v>0</v>
      </c>
      <c r="P47" s="13">
        <v>8939202</v>
      </c>
      <c r="Q47" s="13">
        <f>E47+J47</f>
        <v>10064202</v>
      </c>
    </row>
    <row r="48" spans="1:17" ht="38.25" x14ac:dyDescent="0.2">
      <c r="A48" s="10" t="s">
        <v>111</v>
      </c>
      <c r="B48" s="10" t="s">
        <v>113</v>
      </c>
      <c r="C48" s="11" t="s">
        <v>112</v>
      </c>
      <c r="D48" s="12" t="s">
        <v>114</v>
      </c>
      <c r="E48" s="13">
        <v>7344445</v>
      </c>
      <c r="F48" s="13">
        <v>7344445</v>
      </c>
      <c r="G48" s="13">
        <v>0</v>
      </c>
      <c r="H48" s="13">
        <v>0</v>
      </c>
      <c r="I48" s="13">
        <v>0</v>
      </c>
      <c r="J48" s="13">
        <v>10670000</v>
      </c>
      <c r="K48" s="13">
        <v>10670000</v>
      </c>
      <c r="L48" s="13">
        <f>10670000-1569997-2050000</f>
        <v>7050003</v>
      </c>
      <c r="M48" s="13">
        <v>0</v>
      </c>
      <c r="N48" s="13">
        <v>0</v>
      </c>
      <c r="O48" s="13">
        <v>0</v>
      </c>
      <c r="P48" s="13">
        <v>10670000</v>
      </c>
      <c r="Q48" s="13">
        <f>E48+J48</f>
        <v>18014445</v>
      </c>
    </row>
    <row r="49" spans="1:35" ht="38.25" hidden="1" x14ac:dyDescent="0.2">
      <c r="A49" s="10" t="s">
        <v>115</v>
      </c>
      <c r="B49" s="10" t="s">
        <v>116</v>
      </c>
      <c r="C49" s="11" t="s">
        <v>112</v>
      </c>
      <c r="D49" s="12" t="s">
        <v>117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1000000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1000000</v>
      </c>
      <c r="Q49" s="13">
        <f>E49+J49</f>
        <v>1000000</v>
      </c>
    </row>
    <row r="50" spans="1:35" ht="25.5" hidden="1" x14ac:dyDescent="0.2">
      <c r="A50" s="10" t="s">
        <v>118</v>
      </c>
      <c r="B50" s="10" t="s">
        <v>119</v>
      </c>
      <c r="C50" s="11" t="s">
        <v>108</v>
      </c>
      <c r="D50" s="12" t="s">
        <v>120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1500000</v>
      </c>
      <c r="K50" s="13">
        <v>1500000</v>
      </c>
      <c r="L50" s="13">
        <v>1500000</v>
      </c>
      <c r="M50" s="13">
        <v>0</v>
      </c>
      <c r="N50" s="13">
        <v>0</v>
      </c>
      <c r="O50" s="13">
        <v>0</v>
      </c>
      <c r="P50" s="13">
        <v>1500000</v>
      </c>
      <c r="Q50" s="13">
        <f>E50+J50</f>
        <v>1500000</v>
      </c>
    </row>
    <row r="51" spans="1:35" ht="25.5" x14ac:dyDescent="0.2">
      <c r="A51" s="10" t="s">
        <v>121</v>
      </c>
      <c r="B51" s="10" t="s">
        <v>122</v>
      </c>
      <c r="C51" s="11" t="s">
        <v>108</v>
      </c>
      <c r="D51" s="12" t="s">
        <v>123</v>
      </c>
      <c r="E51" s="13">
        <v>25000</v>
      </c>
      <c r="F51" s="13">
        <v>25000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f>E51+J51</f>
        <v>25000</v>
      </c>
    </row>
    <row r="52" spans="1:35" ht="25.5" x14ac:dyDescent="0.2">
      <c r="A52" s="10" t="s">
        <v>124</v>
      </c>
      <c r="B52" s="10" t="s">
        <v>125</v>
      </c>
      <c r="C52" s="11" t="s">
        <v>108</v>
      </c>
      <c r="D52" s="12" t="s">
        <v>126</v>
      </c>
      <c r="E52" s="13">
        <v>5440000</v>
      </c>
      <c r="F52" s="13">
        <v>0</v>
      </c>
      <c r="G52" s="13">
        <v>0</v>
      </c>
      <c r="H52" s="13">
        <v>0</v>
      </c>
      <c r="I52" s="13">
        <v>5440000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f>E52+J52</f>
        <v>5440000</v>
      </c>
    </row>
    <row r="53" spans="1:35" ht="25.5" hidden="1" x14ac:dyDescent="0.2">
      <c r="A53" s="10" t="s">
        <v>127</v>
      </c>
      <c r="B53" s="10" t="s">
        <v>129</v>
      </c>
      <c r="C53" s="11" t="s">
        <v>128</v>
      </c>
      <c r="D53" s="12" t="s">
        <v>130</v>
      </c>
      <c r="E53" s="13">
        <v>400000</v>
      </c>
      <c r="F53" s="13">
        <v>0</v>
      </c>
      <c r="G53" s="13">
        <v>0</v>
      </c>
      <c r="H53" s="13">
        <v>0</v>
      </c>
      <c r="I53" s="13">
        <v>400000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f>E53+J53</f>
        <v>400000</v>
      </c>
    </row>
    <row r="54" spans="1:35" ht="25.5" hidden="1" x14ac:dyDescent="0.2">
      <c r="A54" s="10" t="s">
        <v>131</v>
      </c>
      <c r="B54" s="10" t="s">
        <v>132</v>
      </c>
      <c r="C54" s="11" t="s">
        <v>128</v>
      </c>
      <c r="D54" s="12" t="s">
        <v>133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45020</v>
      </c>
      <c r="K54" s="13">
        <v>0</v>
      </c>
      <c r="L54" s="13">
        <v>0</v>
      </c>
      <c r="M54" s="13">
        <v>45020</v>
      </c>
      <c r="N54" s="13">
        <v>0</v>
      </c>
      <c r="O54" s="13">
        <v>0</v>
      </c>
      <c r="P54" s="13">
        <v>0</v>
      </c>
      <c r="Q54" s="13">
        <f>E54+J54</f>
        <v>45020</v>
      </c>
    </row>
    <row r="55" spans="1:35" hidden="1" x14ac:dyDescent="0.2">
      <c r="A55" s="10" t="s">
        <v>134</v>
      </c>
      <c r="B55" s="10" t="s">
        <v>136</v>
      </c>
      <c r="C55" s="11" t="s">
        <v>135</v>
      </c>
      <c r="D55" s="12" t="s">
        <v>137</v>
      </c>
      <c r="E55" s="13">
        <v>1200000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f>E55+J55</f>
        <v>1200000</v>
      </c>
    </row>
    <row r="56" spans="1:35" hidden="1" x14ac:dyDescent="0.2">
      <c r="A56" s="10" t="s">
        <v>138</v>
      </c>
      <c r="B56" s="10" t="s">
        <v>140</v>
      </c>
      <c r="C56" s="11" t="s">
        <v>139</v>
      </c>
      <c r="D56" s="12" t="s">
        <v>141</v>
      </c>
      <c r="E56" s="13">
        <v>46215800</v>
      </c>
      <c r="F56" s="13">
        <v>46215800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f>E56+J56</f>
        <v>46215800</v>
      </c>
    </row>
    <row r="57" spans="1:35" ht="38.25" hidden="1" x14ac:dyDescent="0.2">
      <c r="A57" s="10" t="s">
        <v>142</v>
      </c>
      <c r="B57" s="10" t="s">
        <v>143</v>
      </c>
      <c r="C57" s="11" t="s">
        <v>139</v>
      </c>
      <c r="D57" s="12" t="s">
        <v>144</v>
      </c>
      <c r="E57" s="13">
        <v>1344800</v>
      </c>
      <c r="F57" s="13">
        <v>1344800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f>E57+J57</f>
        <v>1344800</v>
      </c>
    </row>
    <row r="58" spans="1:35" ht="24.75" customHeight="1" x14ac:dyDescent="0.2">
      <c r="A58" s="10" t="s">
        <v>145</v>
      </c>
      <c r="B58" s="10" t="s">
        <v>146</v>
      </c>
      <c r="C58" s="11" t="s">
        <v>139</v>
      </c>
      <c r="D58" s="12" t="s">
        <v>147</v>
      </c>
      <c r="E58" s="13">
        <v>3146365</v>
      </c>
      <c r="F58" s="13">
        <v>3146365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f>E58+J58</f>
        <v>3146365</v>
      </c>
    </row>
    <row r="59" spans="1:35" ht="38.25" x14ac:dyDescent="0.2">
      <c r="A59" s="10" t="s">
        <v>148</v>
      </c>
      <c r="B59" s="10" t="s">
        <v>149</v>
      </c>
      <c r="C59" s="11" t="s">
        <v>139</v>
      </c>
      <c r="D59" s="12" t="s">
        <v>150</v>
      </c>
      <c r="E59" s="13">
        <v>393728</v>
      </c>
      <c r="F59" s="13">
        <v>393728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f>E59+J59</f>
        <v>393728</v>
      </c>
    </row>
    <row r="60" spans="1:35" ht="24.75" customHeight="1" x14ac:dyDescent="0.2">
      <c r="A60" s="6" t="s">
        <v>151</v>
      </c>
      <c r="B60" s="5" t="s">
        <v>151</v>
      </c>
      <c r="C60" s="7" t="s">
        <v>151</v>
      </c>
      <c r="D60" s="8" t="s">
        <v>152</v>
      </c>
      <c r="E60" s="9">
        <v>152103021</v>
      </c>
      <c r="F60" s="9">
        <v>142658161</v>
      </c>
      <c r="G60" s="9">
        <v>49571201</v>
      </c>
      <c r="H60" s="9">
        <v>3923610</v>
      </c>
      <c r="I60" s="9">
        <v>8244860</v>
      </c>
      <c r="J60" s="9">
        <v>52702768.001162402</v>
      </c>
      <c r="K60" s="9">
        <v>49565372</v>
      </c>
      <c r="L60" s="9">
        <f>49565372-1569997-2050000</f>
        <v>45945375</v>
      </c>
      <c r="M60" s="9">
        <v>2037396</v>
      </c>
      <c r="N60" s="9">
        <v>0</v>
      </c>
      <c r="O60" s="9">
        <v>0</v>
      </c>
      <c r="P60" s="9">
        <v>50665372.001162402</v>
      </c>
      <c r="Q60" s="9">
        <f>E60+J60</f>
        <v>204805789.00116241</v>
      </c>
    </row>
    <row r="63" spans="1:35" ht="18.75" x14ac:dyDescent="0.3">
      <c r="A63" s="23"/>
      <c r="B63" s="24" t="s">
        <v>153</v>
      </c>
      <c r="C63" s="23"/>
      <c r="D63" s="23"/>
      <c r="E63" s="23"/>
      <c r="F63" s="23"/>
      <c r="G63" s="23"/>
      <c r="H63" s="23"/>
      <c r="I63" s="24"/>
      <c r="J63" s="23"/>
      <c r="K63" s="23"/>
      <c r="L63" s="23"/>
      <c r="M63" s="24"/>
      <c r="N63" s="23"/>
      <c r="O63" s="23"/>
      <c r="P63" s="24" t="s">
        <v>154</v>
      </c>
      <c r="Q63" s="23"/>
      <c r="R63" s="25"/>
      <c r="S63" s="25"/>
      <c r="T63" s="25"/>
      <c r="U63" s="25"/>
      <c r="V63" s="22"/>
      <c r="W63" s="22"/>
      <c r="X63" s="22"/>
      <c r="Y63" s="22"/>
      <c r="Z63" s="22"/>
      <c r="AA63"/>
      <c r="AB63"/>
      <c r="AC63"/>
      <c r="AD63"/>
      <c r="AE63"/>
      <c r="AF63"/>
      <c r="AG63"/>
      <c r="AH63"/>
      <c r="AI63"/>
    </row>
  </sheetData>
  <mergeCells count="28">
    <mergeCell ref="A8:Q8"/>
    <mergeCell ref="R8:S8"/>
    <mergeCell ref="A9:Q9"/>
    <mergeCell ref="R9:S9"/>
    <mergeCell ref="P13:P15"/>
    <mergeCell ref="Q12:Q15"/>
    <mergeCell ref="L14:L15"/>
    <mergeCell ref="A6:Q6"/>
    <mergeCell ref="A7:Q7"/>
    <mergeCell ref="R7:S7"/>
    <mergeCell ref="G14:G15"/>
    <mergeCell ref="H14:H15"/>
    <mergeCell ref="I13:I15"/>
    <mergeCell ref="J12:P12"/>
    <mergeCell ref="J13:J15"/>
    <mergeCell ref="K13:K15"/>
    <mergeCell ref="M13:M15"/>
    <mergeCell ref="N13:O13"/>
    <mergeCell ref="N14:N15"/>
    <mergeCell ref="O14:O15"/>
    <mergeCell ref="A12:A15"/>
    <mergeCell ref="B12:B15"/>
    <mergeCell ref="C12:C15"/>
    <mergeCell ref="D12:D15"/>
    <mergeCell ref="E12:I12"/>
    <mergeCell ref="E13:E15"/>
    <mergeCell ref="F13:F15"/>
    <mergeCell ref="G13:H13"/>
  </mergeCells>
  <pageMargins left="0.19685039370078741" right="0.19685039370078741" top="0.59055118110236227" bottom="0.19685039370078741" header="0" footer="0"/>
  <pageSetup paperSize="9" scale="5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2020-07-13T06:41:18Z</cp:lastPrinted>
  <dcterms:created xsi:type="dcterms:W3CDTF">2020-07-13T06:30:43Z</dcterms:created>
  <dcterms:modified xsi:type="dcterms:W3CDTF">2020-07-13T06:42:23Z</dcterms:modified>
</cp:coreProperties>
</file>